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30" windowWidth="11595" windowHeight="5895" activeTab="0"/>
  </bookViews>
  <sheets>
    <sheet name="Kalkulation" sheetId="1" r:id="rId1"/>
    <sheet name="Erläuterung " sheetId="2" r:id="rId2"/>
  </sheets>
  <definedNames>
    <definedName name="AnzahlTN">'Kalkulation'!$D$13</definedName>
    <definedName name="_xlnm.Print_Area" localSheetId="0">'Kalkulation'!$A$1:$Q$108</definedName>
    <definedName name="_xlnm.Print_Titles" localSheetId="0">'Kalkulation'!$1:$8</definedName>
    <definedName name="GUEbrutto">'Kalkulation'!$P$20</definedName>
    <definedName name="GUEnetto">'Kalkulation'!$P$21</definedName>
    <definedName name="spBUE">'Kalkulation'!#REF!</definedName>
    <definedName name="spBUEP">'Kalkulation'!#REF!</definedName>
  </definedNames>
  <calcPr fullCalcOnLoad="1"/>
</workbook>
</file>

<file path=xl/comments1.xml><?xml version="1.0" encoding="utf-8"?>
<comments xmlns="http://schemas.openxmlformats.org/spreadsheetml/2006/main">
  <authors>
    <author>Internetnutzer</author>
    <author>Administrator</author>
    <author>andre</author>
  </authors>
  <commentList>
    <comment ref="M11" authorId="0">
      <text>
        <r>
          <rPr>
            <b/>
            <sz val="8"/>
            <rFont val="Tahoma"/>
            <family val="2"/>
          </rPr>
          <t>Internetnutzer:</t>
        </r>
        <r>
          <rPr>
            <sz val="8"/>
            <rFont val="Tahoma"/>
            <family val="2"/>
          </rPr>
          <t xml:space="preserve">
Wenn die Funktion zum verschwinden der Schattierung eingestellt ist, funktioniert die Formel am Blattende nicht, da in der Zelle etwas  steht
</t>
        </r>
      </text>
    </comment>
    <comment ref="N16" authorId="1">
      <text>
        <r>
          <rPr>
            <b/>
            <sz val="8"/>
            <rFont val="Tahoma"/>
            <family val="2"/>
          </rPr>
          <t>Dauer 60 Minuten 
bei Maßnahmen in Betrieben, Übungsfirmen und ‑werkstätten oder werkstattgebunden</t>
        </r>
        <r>
          <rPr>
            <sz val="8"/>
            <rFont val="Tahoma"/>
            <family val="2"/>
          </rPr>
          <t xml:space="preserve">
</t>
        </r>
      </text>
    </comment>
    <comment ref="N15" authorId="1">
      <text>
        <r>
          <rPr>
            <b/>
            <sz val="8"/>
            <rFont val="Tahoma"/>
            <family val="2"/>
          </rPr>
          <t>In der Regel Dauer 45 Minuten, bei Angabe 60 wird autom. umgerechnet!</t>
        </r>
        <r>
          <rPr>
            <sz val="8"/>
            <rFont val="Tahoma"/>
            <family val="2"/>
          </rPr>
          <t xml:space="preserve">
</t>
        </r>
      </text>
    </comment>
    <comment ref="N17" authorId="1">
      <text>
        <r>
          <rPr>
            <b/>
            <sz val="8"/>
            <rFont val="Tahoma"/>
            <family val="2"/>
          </rPr>
          <t>Dauer 60 Minuten 
bei Maßnahmen in Betrieben, Übungsfirmen und ‑werkstätten oder werkstattgebunden</t>
        </r>
        <r>
          <rPr>
            <sz val="8"/>
            <rFont val="Tahoma"/>
            <family val="2"/>
          </rPr>
          <t xml:space="preserve">
</t>
        </r>
      </text>
    </comment>
    <comment ref="N18" authorId="1">
      <text>
        <r>
          <rPr>
            <b/>
            <sz val="8"/>
            <rFont val="Tahoma"/>
            <family val="2"/>
          </rPr>
          <t>Dauer 60 Minuten 
bei Maßnahmen in Betrieben, Übungsfirmen und ‑werkstätten oder werkstattgebunden</t>
        </r>
        <r>
          <rPr>
            <sz val="8"/>
            <rFont val="Tahoma"/>
            <family val="2"/>
          </rPr>
          <t xml:space="preserve">
</t>
        </r>
      </text>
    </comment>
    <comment ref="N19" authorId="1">
      <text>
        <r>
          <rPr>
            <b/>
            <sz val="8"/>
            <rFont val="Tahoma"/>
            <family val="2"/>
          </rPr>
          <t>Dauer 60 Minuten 
bei Maßnahmen in Betrieben, Übungsfirmen und ‑werkstätten oder werkstattgebunden</t>
        </r>
        <r>
          <rPr>
            <sz val="8"/>
            <rFont val="Tahoma"/>
            <family val="2"/>
          </rPr>
          <t xml:space="preserve">
</t>
        </r>
      </text>
    </comment>
    <comment ref="P15" authorId="2">
      <text>
        <r>
          <rPr>
            <b/>
            <sz val="8"/>
            <rFont val="Tahoma"/>
            <family val="2"/>
          </rPr>
          <t>Kalkulatorische Unterrichtseinheiten</t>
        </r>
      </text>
    </comment>
    <comment ref="P16" authorId="2">
      <text>
        <r>
          <rPr>
            <b/>
            <sz val="8"/>
            <rFont val="Tahoma"/>
            <family val="2"/>
          </rPr>
          <t>Kalkulatorische Unterrichtseinheiten</t>
        </r>
      </text>
    </comment>
    <comment ref="P17" authorId="2">
      <text>
        <r>
          <rPr>
            <b/>
            <sz val="8"/>
            <rFont val="Tahoma"/>
            <family val="2"/>
          </rPr>
          <t>Kalkulatorische Unterrichtseinheiten</t>
        </r>
      </text>
    </comment>
    <comment ref="P18" authorId="2">
      <text>
        <r>
          <rPr>
            <b/>
            <sz val="8"/>
            <rFont val="Tahoma"/>
            <family val="2"/>
          </rPr>
          <t>Kalkulatorische Unterrichtseinheiten</t>
        </r>
      </text>
    </comment>
    <comment ref="P19" authorId="2">
      <text>
        <r>
          <rPr>
            <b/>
            <sz val="8"/>
            <rFont val="Tahoma"/>
            <family val="2"/>
          </rPr>
          <t>Kalkulatorische Unterrichtseinheiten</t>
        </r>
      </text>
    </comment>
    <comment ref="P20" authorId="2">
      <text>
        <r>
          <rPr>
            <b/>
            <sz val="8"/>
            <rFont val="Tahoma"/>
            <family val="2"/>
          </rPr>
          <t>Kalkulatorische Unterrichtseinheiten</t>
        </r>
      </text>
    </comment>
  </commentList>
</comments>
</file>

<file path=xl/sharedStrings.xml><?xml version="1.0" encoding="utf-8"?>
<sst xmlns="http://schemas.openxmlformats.org/spreadsheetml/2006/main" count="245" uniqueCount="121">
  <si>
    <t xml:space="preserve">K o s t e n k a l k u l a t i o n </t>
  </si>
  <si>
    <t>1.</t>
  </si>
  <si>
    <t>2.</t>
  </si>
  <si>
    <t>3.</t>
  </si>
  <si>
    <t>theoretische Unterweisung</t>
  </si>
  <si>
    <t>Unterrichtseinheiten</t>
  </si>
  <si>
    <t>Minuten</t>
  </si>
  <si>
    <t>praktische Unterweisung</t>
  </si>
  <si>
    <t>Praktikum</t>
  </si>
  <si>
    <t>Praktikumseinheiten</t>
  </si>
  <si>
    <t>4.</t>
  </si>
  <si>
    <t>Kosten</t>
  </si>
  <si>
    <t>a)</t>
  </si>
  <si>
    <t>Lehrpersonal</t>
  </si>
  <si>
    <t>davon</t>
  </si>
  <si>
    <t>für</t>
  </si>
  <si>
    <t>b)</t>
  </si>
  <si>
    <t>Raumkosten</t>
  </si>
  <si>
    <t>bzw.</t>
  </si>
  <si>
    <t>c)</t>
  </si>
  <si>
    <t>sächliche Kosten</t>
  </si>
  <si>
    <t>davon:</t>
  </si>
  <si>
    <t>d)</t>
  </si>
  <si>
    <t>sonstige Kosten</t>
  </si>
  <si>
    <t>e)</t>
  </si>
  <si>
    <t>Verwaltungsbedarf</t>
  </si>
  <si>
    <t>Sachkosten</t>
  </si>
  <si>
    <t>5.</t>
  </si>
  <si>
    <t>Praktikumsbetreuung</t>
  </si>
  <si>
    <t>Fahrkosten für</t>
  </si>
  <si>
    <t>6.</t>
  </si>
  <si>
    <t>Prüfungsgebühren</t>
  </si>
  <si>
    <t>trägerinterne Prüfung</t>
  </si>
  <si>
    <t>Zwischenprüfung</t>
  </si>
  <si>
    <t>7.</t>
  </si>
  <si>
    <t>Art:</t>
  </si>
  <si>
    <t>8.</t>
  </si>
  <si>
    <t>Gesamtkosten (Ziff. 4.-7)</t>
  </si>
  <si>
    <t>9.</t>
  </si>
  <si>
    <t>Unternehmen</t>
  </si>
  <si>
    <t>Gesamtsumme</t>
  </si>
  <si>
    <t>10.</t>
  </si>
  <si>
    <t>Lehrgangsgebühren</t>
  </si>
  <si>
    <t>je Teilnehmer</t>
  </si>
  <si>
    <t>Maßnahmebezeichnung</t>
  </si>
  <si>
    <t>Dauer der Unterrichtseinheit</t>
  </si>
  <si>
    <t>=</t>
  </si>
  <si>
    <t>x</t>
  </si>
  <si>
    <t>Summe Lehrkräfte</t>
  </si>
  <si>
    <t xml:space="preserve"> / TN</t>
  </si>
  <si>
    <t>Summe Raumkosten</t>
  </si>
  <si>
    <t>UE</t>
  </si>
  <si>
    <t>Woche(n)</t>
  </si>
  <si>
    <t>Summe sächliche Kosten</t>
  </si>
  <si>
    <t>Summe sonstige Kosten</t>
  </si>
  <si>
    <t>Eintragungen bitte nur in den grau hinterlegten Feldern</t>
  </si>
  <si>
    <t>(die Kosten verstehen sich einschließlich Lohnnebenkosten und evtl. Dozentengemeinkosten)</t>
  </si>
  <si>
    <t>Summe Verwaltungsbedarf</t>
  </si>
  <si>
    <t>(Miet- u. Mietnebenkosten einschl. Reinigung, Heizung, Strom- u. Wasserverbrauch)</t>
  </si>
  <si>
    <t>Std</t>
  </si>
  <si>
    <t>km</t>
  </si>
  <si>
    <t>/ TN</t>
  </si>
  <si>
    <t>Summe Prüfungsgebühren</t>
  </si>
  <si>
    <t>Kosten für erwünschte zusätzliche Leistungen</t>
  </si>
  <si>
    <t>Summe Ziffer 4</t>
  </si>
  <si>
    <t>Summe Praktikumsbetreuung</t>
  </si>
  <si>
    <t>Personal- und Personalnebenkosten</t>
  </si>
  <si>
    <t>Führt der Abschluss der Maßnahme zu einem allgemein anerkannten Ausbildungsberuf</t>
  </si>
  <si>
    <t>Handelt es sich um eine Vollzeitmaßnahme bei der das Praktikum fester Bestandteil einer Ausbildungsordnung ist. 
(z.B. Krankenpfleger, Altenpfleger usw.) ?</t>
  </si>
  <si>
    <t>ja</t>
  </si>
  <si>
    <t>nein</t>
  </si>
  <si>
    <t>Voraussichtl. Teilnehmerzahl</t>
  </si>
  <si>
    <t>kostenpflichtiger Berufsschulunterricht</t>
  </si>
  <si>
    <t>kostenfreier Unterricht der Berufsschule</t>
  </si>
  <si>
    <t>für den Maßnahmeleiter</t>
  </si>
  <si>
    <t>Anteil in %</t>
  </si>
  <si>
    <t>allgemein anerkannte Abschlußprüfung</t>
  </si>
  <si>
    <t>je Teilnehmer/UE</t>
  </si>
  <si>
    <t>kalkulierter UE -Satz</t>
  </si>
  <si>
    <t>Gesamt Unterrichts- und Praktikumseinheiten</t>
  </si>
  <si>
    <t>Gesamt förderbare Unterrichtseinheiten</t>
  </si>
  <si>
    <t>Summe zusätzliche Leistungen</t>
  </si>
  <si>
    <t>soz.päd. Betreuung vorhanden</t>
  </si>
  <si>
    <t>ohne soz. Betreuung</t>
  </si>
  <si>
    <t>Eingabe</t>
  </si>
  <si>
    <t>kalkuliert</t>
  </si>
  <si>
    <r>
      <rPr>
        <b/>
        <sz val="8.5"/>
        <rFont val="Arial"/>
        <family val="2"/>
      </rPr>
      <t>Einzelmaßnahme §45 = 1</t>
    </r>
    <r>
      <rPr>
        <sz val="8.5"/>
        <rFont val="Arial"/>
        <family val="2"/>
      </rPr>
      <t xml:space="preserve"> , Gruppenmaßnahmen §45 / §81 min. </t>
    </r>
    <r>
      <rPr>
        <b/>
        <sz val="8.5"/>
        <rFont val="Arial"/>
        <family val="2"/>
      </rPr>
      <t>15 Teilnehmer</t>
    </r>
    <r>
      <rPr>
        <sz val="8.5"/>
        <rFont val="Arial"/>
        <family val="2"/>
      </rPr>
      <t>, bei Unterschreitung bitte Begründung beilegen</t>
    </r>
  </si>
  <si>
    <t>Rückstellung für Unternehmensrisiken (max. 3%)</t>
  </si>
  <si>
    <t>Gewinnaufschlag (max 5%)</t>
  </si>
  <si>
    <t>Lehr- und Fachkräfte</t>
  </si>
  <si>
    <t>Summe Hauptamtliche Lehrkräfte 1</t>
  </si>
  <si>
    <t>Lehr- und Fachkräfte (weitere)</t>
  </si>
  <si>
    <t>für  sozialpädag. Betrreung</t>
  </si>
  <si>
    <t>Summe Hauptamtliche Lehrkräfte 2</t>
  </si>
  <si>
    <t>KN</t>
  </si>
  <si>
    <t>nur für fachliche Prüfung FKS pCC</t>
  </si>
  <si>
    <t>Empfehlung des Beirates:</t>
  </si>
  <si>
    <t>Grundsätze zur Überprüfung von Maßnahmekalkulationen im Rahmen der Maßnahmezulassung nach § 179 ff. SGB III i. V. m. § 3 ff. AZAV durch die fachkundigen Stellen (gültig für Fachbereiche nach § 5 Abs 1 S. 3Nr.1 und 4 AZAV)</t>
  </si>
  <si>
    <t xml:space="preserve">gültig ab 18.01.2017 </t>
  </si>
  <si>
    <t xml:space="preserve">1. Die Maßnahmekalkulation des Trägers muss eindeutig, in sich plausibel, nachvollziehbar und die einzelnen Kalkulationskategorien müssen abgegrenzt sowie zuordenbar sein. </t>
  </si>
  <si>
    <t xml:space="preserve">3. Es werden Aufwendungen (auch Abschreibungskosten) und Erträge des Trägers berücksichtigt, die mit der Durchführung der jeweiligen Maßnahme im Zusammenhang stehen. </t>
  </si>
  <si>
    <t>4. Zuschüsse Dritter sind bei den Maßnahmekosten in Abzug zu bringen.</t>
  </si>
  <si>
    <t>2. Dabei sind die Maßnahmekosten (Summe aller Aufwendungen des Trägers) bezogen auf die jeweilige Maßnahme zu kalkulieren.</t>
  </si>
  <si>
    <t>Gemeinkosten und Gewinn</t>
  </si>
  <si>
    <t>bezogen auf die jeweilige Maßnahme – müssen in einem angemessenen Verhältnis zu den übrigen Maßnahmekosten stehen.</t>
  </si>
  <si>
    <t xml:space="preserve">Miet- und Personalkosten </t>
  </si>
  <si>
    <t>können anteilig für den Zeitraum, für den sie tatsächlich entstehenbin die Maßnahmekosten eingerechnet werden.</t>
  </si>
  <si>
    <t>Aufwände für Anteile beim Arbeitgeber bzw. in betrieblichen Lernphasen</t>
  </si>
  <si>
    <t>können mit einbezogen werden und sind hierbei gesondert zu betrachten, da hierfür i.d.R. keine oder geringere Kosten anfallen</t>
  </si>
  <si>
    <t xml:space="preserve">Teilnehmerzahl </t>
  </si>
  <si>
    <t>Zur Wirtschaftlichkeit einer Maßnahme gehört, dass diese mit einer pädagogisch/methodisch-didaktisch und wirtschaftlich angemessenen Teilnehmerzahl konzipiert, zugelassen und durchgeführt wird.</t>
  </si>
  <si>
    <t xml:space="preserve">Als angemessene Gruppengröße wird eine Teilnehmerzahl von fünfzehn angesehen. </t>
  </si>
  <si>
    <t xml:space="preserve">Von dieser Teilnehmerzahl kann aus methodisch-didaktischen oder rechtlichen Gründen abgewichen werden, sofern die räumlichen, personellen und sonstigen Gegebenheiten des Trägers dies erlauben. Sofern eine Maßnahme begründet mit einer anderen Teilnehmerzahl als fünfzehn kalkuliert und zugelassen wird, ist diese Gruppengröße verbindlicher Bestandteil der Zulassung. </t>
  </si>
  <si>
    <t>Zu einer sachgerechten Prüfung gehört, dass die Entscheidung der fachkundigen Stelle über die Angemessenheit von Maßnahmekosten und -dauer sich nicht allein an Erfahrungs- und Vergleichswerten im Rahmen der Markterkundung orientiert, sondern auch an überprüfbaren objektiven Kriterien und Nachweisen. Eigenerklärungen des Trägers (ohne Nachweise) genügen diesen Anforderungen nicht</t>
  </si>
  <si>
    <t>Die Kalkulation des Trägers, die der Maßnahmezulassung zugrunde liegt, und die Kalkulationsprüfung der fachkundigen Stelle müssen nachvollziehbar dokumentiert sein; dies gilt auch für Änderungen nach der Zulassung</t>
  </si>
  <si>
    <t>Belege sind mit einzureichen !</t>
  </si>
  <si>
    <t>z. B.:  Belege, Rechnungen, Dokumente</t>
  </si>
  <si>
    <t xml:space="preserve">Nachweise dazu </t>
  </si>
  <si>
    <t xml:space="preserve">Erläuterungen und Nachweise dazu </t>
  </si>
  <si>
    <t>Name der Lehrkraft (aus 1010_g3g Quali-Le…)</t>
  </si>
  <si>
    <t>z. B. : Mietverträge, Rechungen, Nachweise der
Honorar- u. Personalkosten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</si>
</sst>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quot; DM&quot;;\-#,##0&quot; DM&quot;"/>
    <numFmt numFmtId="173" formatCode="#,##0&quot; DM&quot;;[Red]\-#,##0&quot; DM&quot;"/>
    <numFmt numFmtId="174" formatCode="#,##0.00&quot; DM&quot;;\-#,##0.00&quot; DM&quot;"/>
    <numFmt numFmtId="175" formatCode="#,##0.00&quot; DM&quot;;[Red]\-#,##0.00&quot; DM&quot;"/>
    <numFmt numFmtId="176" formatCode="d/m/yy"/>
    <numFmt numFmtId="177" formatCode="h:mm"/>
    <numFmt numFmtId="178" formatCode="h:mm:ss"/>
    <numFmt numFmtId="179" formatCode="d/m/yy\ h:mm"/>
    <numFmt numFmtId="180" formatCode="#,##0.00;;"/>
    <numFmt numFmtId="181" formatCode="0;;"/>
    <numFmt numFmtId="182" formatCode="0.0%"/>
    <numFmt numFmtId="183" formatCode="#,##0.00[$€];[Red]\-#,##0.00[$€]"/>
    <numFmt numFmtId="184" formatCode="0.0"/>
    <numFmt numFmtId="185" formatCode="#,##0.00\ [$€-1];[Red]\-#,##0.00\ [$€-1]"/>
    <numFmt numFmtId="186" formatCode="#,##0.00\ &quot;€&quot;"/>
    <numFmt numFmtId="187" formatCode="#,##0.00\ &quot;Stunden&quot;"/>
    <numFmt numFmtId="188" formatCode="#,##0.000\ &quot;Stunden&quot;"/>
    <numFmt numFmtId="189" formatCode="#,##0.0\ &quot;Stunden&quot;"/>
    <numFmt numFmtId="190" formatCode="#,##0\ &quot;Stunden&quot;"/>
    <numFmt numFmtId="191" formatCode="#,##0\ &quot;Std.&quot;"/>
    <numFmt numFmtId="192" formatCode="#,##0\ &quot;UE&quot;"/>
    <numFmt numFmtId="193" formatCode="&quot;Ja&quot;;&quot;Ja&quot;;&quot;Nein&quot;"/>
    <numFmt numFmtId="194" formatCode="&quot;Wahr&quot;;&quot;Wahr&quot;;&quot;Falsch&quot;"/>
    <numFmt numFmtId="195" formatCode="&quot;Ein&quot;;&quot;Ein&quot;;&quot;Aus&quot;"/>
    <numFmt numFmtId="196" formatCode="[$€-2]\ #,##0.00_);[Red]\([$€-2]\ #,##0.00\)"/>
    <numFmt numFmtId="197" formatCode="#,##0.0"/>
    <numFmt numFmtId="198" formatCode="0.00000"/>
    <numFmt numFmtId="199" formatCode="0.0000"/>
    <numFmt numFmtId="200" formatCode="0.000"/>
    <numFmt numFmtId="201" formatCode="0.000000"/>
    <numFmt numFmtId="202" formatCode="0.0000000"/>
    <numFmt numFmtId="203" formatCode="0.00000000"/>
    <numFmt numFmtId="204" formatCode="0.000000000"/>
  </numFmts>
  <fonts count="67">
    <font>
      <sz val="10"/>
      <name val="Helv"/>
      <family val="0"/>
    </font>
    <font>
      <b/>
      <sz val="10"/>
      <name val="Helv"/>
      <family val="0"/>
    </font>
    <font>
      <i/>
      <sz val="10"/>
      <name val="Helv"/>
      <family val="0"/>
    </font>
    <font>
      <b/>
      <i/>
      <sz val="10"/>
      <name val="Helv"/>
      <family val="0"/>
    </font>
    <font>
      <sz val="8"/>
      <name val="Tahoma"/>
      <family val="2"/>
    </font>
    <font>
      <sz val="8.5"/>
      <name val="Arial"/>
      <family val="2"/>
    </font>
    <font>
      <b/>
      <sz val="18"/>
      <name val="Arial"/>
      <family val="2"/>
    </font>
    <font>
      <sz val="10"/>
      <name val="Arial"/>
      <family val="2"/>
    </font>
    <font>
      <b/>
      <sz val="8.5"/>
      <name val="Arial"/>
      <family val="2"/>
    </font>
    <font>
      <b/>
      <sz val="8"/>
      <name val="Arial"/>
      <family val="2"/>
    </font>
    <font>
      <b/>
      <i/>
      <sz val="12"/>
      <name val="Arial"/>
      <family val="2"/>
    </font>
    <font>
      <sz val="8"/>
      <name val="Arial"/>
      <family val="2"/>
    </font>
    <font>
      <b/>
      <sz val="10"/>
      <name val="Arial"/>
      <family val="2"/>
    </font>
    <font>
      <u val="single"/>
      <sz val="8"/>
      <name val="Arial"/>
      <family val="2"/>
    </font>
    <font>
      <b/>
      <sz val="9"/>
      <name val="Arial"/>
      <family val="2"/>
    </font>
    <font>
      <b/>
      <sz val="8"/>
      <name val="Tahoma"/>
      <family val="2"/>
    </font>
    <font>
      <sz val="8"/>
      <color indexed="9"/>
      <name val="Arial"/>
      <family val="2"/>
    </font>
    <font>
      <sz val="10"/>
      <color indexed="8"/>
      <name val="Arial"/>
      <family val="2"/>
    </font>
    <font>
      <b/>
      <sz val="11"/>
      <name val="Arial"/>
      <family val="2"/>
    </font>
    <font>
      <b/>
      <sz val="14"/>
      <name val="Arial"/>
      <family val="2"/>
    </font>
    <font>
      <b/>
      <sz val="9"/>
      <color indexed="55"/>
      <name val="Arial"/>
      <family val="2"/>
    </font>
    <font>
      <b/>
      <sz val="10"/>
      <color indexed="55"/>
      <name val="Arial"/>
      <family val="2"/>
    </font>
    <font>
      <b/>
      <sz val="12"/>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Helv"/>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Helv"/>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Helv"/>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Helv"/>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
      <b/>
      <sz val="10"/>
      <color rgb="FFFF0000"/>
      <name val="Arial"/>
      <family val="2"/>
    </font>
    <font>
      <b/>
      <sz val="8"/>
      <name val="Helv"/>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14"/>
        <bgColor indexed="64"/>
      </patternFill>
    </fill>
    <fill>
      <patternFill patternType="solid">
        <fgColor indexed="5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bgColor indexed="64"/>
      </patternFill>
    </fill>
    <fill>
      <patternFill patternType="solid">
        <fgColor theme="2" tint="-0.24997000396251678"/>
        <bgColor indexed="64"/>
      </patternFill>
    </fill>
    <fill>
      <patternFill patternType="solid">
        <fgColor theme="2" tint="-0.09996999800205231"/>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83" fontId="0" fillId="0" borderId="0" applyFon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75"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54">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5" fillId="33" borderId="0" xfId="0" applyFont="1" applyFill="1" applyAlignment="1">
      <alignment vertical="center"/>
    </xf>
    <xf numFmtId="0" fontId="5" fillId="0" borderId="0" xfId="0" applyFont="1" applyAlignment="1">
      <alignment horizontal="left" vertical="center"/>
    </xf>
    <xf numFmtId="0" fontId="7" fillId="0" borderId="10" xfId="0" applyFont="1" applyBorder="1" applyAlignment="1">
      <alignment vertical="center"/>
    </xf>
    <xf numFmtId="0" fontId="5" fillId="0" borderId="11" xfId="0" applyFont="1" applyBorder="1" applyAlignment="1">
      <alignment horizontal="righ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11" xfId="0" applyFont="1" applyBorder="1" applyAlignment="1">
      <alignment vertical="center"/>
    </xf>
    <xf numFmtId="0" fontId="8" fillId="0" borderId="12" xfId="0" applyFont="1" applyBorder="1" applyAlignment="1">
      <alignment vertical="center"/>
    </xf>
    <xf numFmtId="0" fontId="8" fillId="0" borderId="14" xfId="0" applyFont="1" applyBorder="1" applyAlignment="1">
      <alignment horizontal="right" vertical="center"/>
    </xf>
    <xf numFmtId="0" fontId="9" fillId="0" borderId="15" xfId="0" applyFont="1" applyBorder="1" applyAlignment="1">
      <alignment vertical="center"/>
    </xf>
    <xf numFmtId="0" fontId="9" fillId="0" borderId="16" xfId="0" applyFont="1" applyBorder="1" applyAlignment="1">
      <alignment vertical="center"/>
    </xf>
    <xf numFmtId="0" fontId="5" fillId="0" borderId="17" xfId="0" applyFont="1" applyBorder="1" applyAlignment="1">
      <alignment horizontal="right" vertical="center"/>
    </xf>
    <xf numFmtId="0" fontId="9" fillId="0" borderId="18" xfId="0" applyFont="1" applyBorder="1" applyAlignment="1">
      <alignment vertical="center"/>
    </xf>
    <xf numFmtId="0" fontId="9" fillId="0" borderId="16"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6" xfId="0" applyFont="1" applyBorder="1" applyAlignment="1">
      <alignment vertical="center"/>
    </xf>
    <xf numFmtId="0" fontId="5" fillId="0" borderId="19" xfId="0" applyFont="1" applyBorder="1" applyAlignment="1">
      <alignment horizontal="right" vertical="center"/>
    </xf>
    <xf numFmtId="0" fontId="11" fillId="0" borderId="0" xfId="0" applyFont="1" applyBorder="1" applyAlignment="1">
      <alignment vertical="center"/>
    </xf>
    <xf numFmtId="0" fontId="11" fillId="0" borderId="10" xfId="0" applyFont="1" applyFill="1" applyBorder="1" applyAlignment="1">
      <alignment vertical="center"/>
    </xf>
    <xf numFmtId="0" fontId="11" fillId="0" borderId="19" xfId="0" applyFont="1" applyFill="1" applyBorder="1" applyAlignment="1">
      <alignment vertical="center"/>
    </xf>
    <xf numFmtId="0" fontId="11" fillId="0" borderId="0" xfId="0" applyFont="1" applyFill="1" applyBorder="1" applyAlignment="1">
      <alignment vertical="center"/>
    </xf>
    <xf numFmtId="0" fontId="11" fillId="0" borderId="10" xfId="0" applyFont="1" applyBorder="1" applyAlignment="1">
      <alignment vertical="center"/>
    </xf>
    <xf numFmtId="0" fontId="11" fillId="0" borderId="17" xfId="0" applyFont="1" applyFill="1" applyBorder="1" applyAlignment="1">
      <alignment vertical="center"/>
    </xf>
    <xf numFmtId="0" fontId="7" fillId="0" borderId="18" xfId="0" applyFont="1" applyBorder="1" applyAlignment="1">
      <alignment vertical="center"/>
    </xf>
    <xf numFmtId="0" fontId="11" fillId="0" borderId="18" xfId="0" applyFont="1" applyFill="1" applyBorder="1" applyAlignment="1">
      <alignment vertical="center"/>
    </xf>
    <xf numFmtId="0" fontId="11" fillId="0" borderId="20" xfId="0" applyFont="1" applyBorder="1" applyAlignment="1">
      <alignment vertical="center"/>
    </xf>
    <xf numFmtId="0" fontId="11" fillId="0" borderId="18" xfId="0" applyFont="1" applyBorder="1" applyAlignment="1">
      <alignment vertical="center"/>
    </xf>
    <xf numFmtId="0" fontId="11" fillId="0" borderId="20" xfId="0" applyFont="1" applyFill="1" applyBorder="1" applyAlignment="1">
      <alignment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0" fontId="7" fillId="0" borderId="18" xfId="0" applyFont="1" applyFill="1" applyBorder="1" applyAlignment="1">
      <alignment vertical="center"/>
    </xf>
    <xf numFmtId="0" fontId="7" fillId="0" borderId="20"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13" fillId="0" borderId="19" xfId="0" applyFont="1" applyBorder="1" applyAlignment="1">
      <alignment vertical="center"/>
    </xf>
    <xf numFmtId="180" fontId="11" fillId="0" borderId="0" xfId="0" applyNumberFormat="1" applyFont="1" applyBorder="1" applyAlignment="1">
      <alignment vertical="center"/>
    </xf>
    <xf numFmtId="0" fontId="11" fillId="0" borderId="19" xfId="0" applyFont="1" applyBorder="1" applyAlignment="1">
      <alignment vertical="center"/>
    </xf>
    <xf numFmtId="4" fontId="11" fillId="0" borderId="0" xfId="0" applyNumberFormat="1" applyFont="1" applyBorder="1" applyAlignment="1" applyProtection="1">
      <alignment vertical="center"/>
      <protection/>
    </xf>
    <xf numFmtId="185" fontId="11" fillId="33" borderId="0" xfId="45" applyNumberFormat="1" applyFont="1" applyFill="1" applyBorder="1" applyAlignment="1" applyProtection="1">
      <alignment vertical="center"/>
      <protection locked="0"/>
    </xf>
    <xf numFmtId="0" fontId="12" fillId="0" borderId="0" xfId="0" applyFont="1" applyFill="1" applyAlignment="1">
      <alignment horizontal="center" vertical="center"/>
    </xf>
    <xf numFmtId="0" fontId="12" fillId="0" borderId="0" xfId="0" applyFont="1" applyFill="1" applyBorder="1" applyAlignment="1" applyProtection="1">
      <alignment horizontal="center" vertical="center"/>
      <protection locked="0"/>
    </xf>
    <xf numFmtId="0" fontId="11" fillId="0" borderId="17" xfId="0" applyFont="1" applyBorder="1" applyAlignment="1">
      <alignment vertical="center"/>
    </xf>
    <xf numFmtId="185" fontId="11" fillId="0" borderId="0" xfId="45" applyNumberFormat="1" applyFont="1" applyFill="1" applyBorder="1" applyAlignment="1" applyProtection="1">
      <alignment vertical="center"/>
      <protection locked="0"/>
    </xf>
    <xf numFmtId="0" fontId="11" fillId="0" borderId="12" xfId="0" applyFont="1" applyBorder="1" applyAlignment="1">
      <alignment vertical="center"/>
    </xf>
    <xf numFmtId="0" fontId="7" fillId="0" borderId="12" xfId="0" applyFont="1" applyBorder="1" applyAlignment="1">
      <alignment vertical="center"/>
    </xf>
    <xf numFmtId="1" fontId="11" fillId="0" borderId="12" xfId="0" applyNumberFormat="1" applyFont="1" applyBorder="1" applyAlignment="1">
      <alignment vertical="center"/>
    </xf>
    <xf numFmtId="4" fontId="11" fillId="0" borderId="12" xfId="0" applyNumberFormat="1" applyFont="1" applyBorder="1" applyAlignment="1">
      <alignment vertical="center"/>
    </xf>
    <xf numFmtId="4" fontId="11" fillId="0" borderId="12" xfId="0" applyNumberFormat="1" applyFont="1" applyBorder="1" applyAlignment="1">
      <alignment horizontal="center" vertical="center"/>
    </xf>
    <xf numFmtId="0" fontId="7" fillId="0" borderId="13" xfId="0" applyFont="1" applyBorder="1" applyAlignment="1">
      <alignment vertical="center"/>
    </xf>
    <xf numFmtId="4" fontId="11" fillId="33" borderId="0" xfId="0" applyNumberFormat="1" applyFont="1" applyFill="1" applyBorder="1" applyAlignment="1" applyProtection="1">
      <alignment vertical="center"/>
      <protection locked="0"/>
    </xf>
    <xf numFmtId="0" fontId="5" fillId="0" borderId="14" xfId="0" applyFont="1" applyBorder="1" applyAlignment="1">
      <alignment horizontal="right" vertical="center"/>
    </xf>
    <xf numFmtId="180" fontId="11" fillId="0" borderId="15" xfId="0" applyNumberFormat="1" applyFont="1" applyBorder="1" applyAlignment="1">
      <alignment vertical="center"/>
    </xf>
    <xf numFmtId="181" fontId="11" fillId="0" borderId="19" xfId="0" applyNumberFormat="1" applyFont="1" applyBorder="1" applyAlignment="1">
      <alignment vertical="center"/>
    </xf>
    <xf numFmtId="184" fontId="11" fillId="33" borderId="0" xfId="0" applyNumberFormat="1" applyFont="1" applyFill="1" applyBorder="1" applyAlignment="1" applyProtection="1">
      <alignment vertical="center"/>
      <protection locked="0"/>
    </xf>
    <xf numFmtId="0" fontId="11" fillId="0" borderId="0" xfId="0" applyNumberFormat="1" applyFont="1" applyBorder="1" applyAlignment="1">
      <alignment vertical="center"/>
    </xf>
    <xf numFmtId="181" fontId="11" fillId="0" borderId="17" xfId="0" applyNumberFormat="1" applyFont="1" applyBorder="1" applyAlignment="1">
      <alignment vertical="center"/>
    </xf>
    <xf numFmtId="3" fontId="11" fillId="33" borderId="18" xfId="0" applyNumberFormat="1" applyFont="1" applyFill="1" applyBorder="1" applyAlignment="1" applyProtection="1">
      <alignment vertical="center"/>
      <protection locked="0"/>
    </xf>
    <xf numFmtId="10" fontId="11" fillId="0" borderId="0" xfId="0" applyNumberFormat="1" applyFont="1" applyFill="1" applyBorder="1" applyAlignment="1">
      <alignment vertical="center"/>
    </xf>
    <xf numFmtId="0" fontId="11" fillId="0" borderId="13" xfId="0" applyFont="1" applyBorder="1" applyAlignment="1">
      <alignment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181" fontId="11" fillId="33" borderId="0" xfId="0" applyNumberFormat="1" applyFont="1" applyFill="1" applyBorder="1" applyAlignment="1" applyProtection="1">
      <alignment vertical="center"/>
      <protection locked="0"/>
    </xf>
    <xf numFmtId="1" fontId="11" fillId="33" borderId="18" xfId="0" applyNumberFormat="1" applyFont="1" applyFill="1" applyBorder="1" applyAlignment="1" applyProtection="1">
      <alignment vertical="center"/>
      <protection locked="0"/>
    </xf>
    <xf numFmtId="0" fontId="5" fillId="0" borderId="19" xfId="0" applyFont="1" applyBorder="1" applyAlignment="1">
      <alignment vertical="center"/>
    </xf>
    <xf numFmtId="0" fontId="5" fillId="0" borderId="17" xfId="0" applyFont="1" applyBorder="1" applyAlignment="1">
      <alignment vertical="center"/>
    </xf>
    <xf numFmtId="0" fontId="8" fillId="0" borderId="11" xfId="0" applyFont="1" applyBorder="1" applyAlignment="1">
      <alignment horizontal="right" vertical="center"/>
    </xf>
    <xf numFmtId="0" fontId="9" fillId="0" borderId="12" xfId="0" applyFont="1" applyBorder="1" applyAlignment="1">
      <alignment vertical="center"/>
    </xf>
    <xf numFmtId="0" fontId="9" fillId="0" borderId="13" xfId="0" applyFont="1" applyBorder="1" applyAlignment="1">
      <alignment vertical="center"/>
    </xf>
    <xf numFmtId="181" fontId="11" fillId="0" borderId="11" xfId="0" applyNumberFormat="1" applyFont="1" applyBorder="1" applyAlignment="1">
      <alignment vertical="center"/>
    </xf>
    <xf numFmtId="182" fontId="11" fillId="33" borderId="0" xfId="0" applyNumberFormat="1" applyFont="1" applyFill="1" applyBorder="1" applyAlignment="1" applyProtection="1">
      <alignment vertical="center"/>
      <protection locked="0"/>
    </xf>
    <xf numFmtId="182" fontId="11" fillId="33" borderId="18" xfId="0" applyNumberFormat="1" applyFont="1" applyFill="1" applyBorder="1" applyAlignment="1" applyProtection="1">
      <alignment vertical="center"/>
      <protection locked="0"/>
    </xf>
    <xf numFmtId="0" fontId="13" fillId="0" borderId="0" xfId="0" applyFont="1" applyBorder="1" applyAlignment="1">
      <alignment vertical="center"/>
    </xf>
    <xf numFmtId="180" fontId="9" fillId="0" borderId="0" xfId="0" applyNumberFormat="1" applyFont="1" applyBorder="1" applyAlignment="1">
      <alignment vertical="center"/>
    </xf>
    <xf numFmtId="0" fontId="7" fillId="0" borderId="0" xfId="0" applyFont="1" applyFill="1" applyAlignment="1">
      <alignment vertical="center"/>
    </xf>
    <xf numFmtId="186" fontId="12" fillId="0" borderId="12" xfId="0" applyNumberFormat="1" applyFont="1" applyBorder="1" applyAlignment="1">
      <alignment horizontal="center" vertical="center"/>
    </xf>
    <xf numFmtId="4" fontId="11" fillId="0" borderId="0" xfId="0" applyNumberFormat="1" applyFont="1" applyBorder="1" applyAlignment="1">
      <alignment horizontal="center" vertical="center"/>
    </xf>
    <xf numFmtId="4" fontId="11" fillId="0" borderId="18" xfId="0" applyNumberFormat="1" applyFont="1" applyBorder="1" applyAlignment="1">
      <alignment horizontal="center" vertical="center"/>
    </xf>
    <xf numFmtId="186" fontId="11" fillId="0" borderId="0" xfId="0" applyNumberFormat="1" applyFont="1" applyBorder="1" applyAlignment="1">
      <alignment vertical="center"/>
    </xf>
    <xf numFmtId="186" fontId="11" fillId="0" borderId="18" xfId="0" applyNumberFormat="1" applyFont="1" applyBorder="1" applyAlignment="1">
      <alignment vertical="center"/>
    </xf>
    <xf numFmtId="185" fontId="11" fillId="33" borderId="18" xfId="45" applyNumberFormat="1" applyFont="1" applyFill="1" applyBorder="1" applyAlignment="1" applyProtection="1">
      <alignment vertical="center"/>
      <protection locked="0"/>
    </xf>
    <xf numFmtId="0" fontId="12" fillId="33" borderId="0" xfId="0" applyFont="1" applyFill="1" applyAlignment="1">
      <alignment vertical="center"/>
    </xf>
    <xf numFmtId="0" fontId="6" fillId="33" borderId="0" xfId="0" applyFont="1" applyFill="1" applyBorder="1" applyAlignment="1">
      <alignment horizontal="left" vertical="center"/>
    </xf>
    <xf numFmtId="3" fontId="11" fillId="33" borderId="0" xfId="0" applyNumberFormat="1" applyFont="1" applyFill="1" applyBorder="1" applyAlignment="1" applyProtection="1">
      <alignment vertical="center"/>
      <protection locked="0"/>
    </xf>
    <xf numFmtId="192" fontId="11" fillId="0" borderId="0" xfId="0" applyNumberFormat="1" applyFont="1" applyFill="1" applyBorder="1" applyAlignment="1" applyProtection="1">
      <alignment vertical="center"/>
      <protection locked="0"/>
    </xf>
    <xf numFmtId="4" fontId="11" fillId="0" borderId="0" xfId="0" applyNumberFormat="1" applyFont="1" applyFill="1" applyBorder="1" applyAlignment="1" applyProtection="1">
      <alignment vertical="center"/>
      <protection locked="0"/>
    </xf>
    <xf numFmtId="181" fontId="11" fillId="0" borderId="0" xfId="0" applyNumberFormat="1" applyFont="1" applyFill="1" applyBorder="1" applyAlignment="1" applyProtection="1">
      <alignment vertical="center"/>
      <protection locked="0"/>
    </xf>
    <xf numFmtId="1" fontId="11" fillId="0" borderId="18" xfId="0" applyNumberFormat="1" applyFont="1" applyFill="1" applyBorder="1" applyAlignment="1" applyProtection="1">
      <alignment vertical="center"/>
      <protection locked="0"/>
    </xf>
    <xf numFmtId="0" fontId="11" fillId="0" borderId="18" xfId="0" applyFont="1" applyBorder="1" applyAlignment="1">
      <alignment horizontal="center" vertical="center"/>
    </xf>
    <xf numFmtId="4" fontId="11" fillId="0" borderId="18" xfId="0" applyNumberFormat="1"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0" fontId="14" fillId="0" borderId="17" xfId="0" applyFont="1" applyFill="1" applyBorder="1" applyAlignment="1">
      <alignment vertical="center"/>
    </xf>
    <xf numFmtId="190" fontId="12" fillId="0" borderId="12" xfId="0" applyNumberFormat="1" applyFont="1" applyFill="1" applyBorder="1" applyAlignment="1">
      <alignment horizontal="center" vertical="center"/>
    </xf>
    <xf numFmtId="0" fontId="11" fillId="0" borderId="10" xfId="0" applyFont="1" applyBorder="1" applyAlignment="1">
      <alignment vertical="center" wrapText="1"/>
    </xf>
    <xf numFmtId="0" fontId="9" fillId="0" borderId="18" xfId="0" applyFont="1" applyBorder="1" applyAlignment="1">
      <alignment vertical="center" wrapText="1"/>
    </xf>
    <xf numFmtId="0" fontId="9" fillId="0" borderId="20" xfId="0" applyFont="1" applyBorder="1" applyAlignment="1">
      <alignment vertical="center" wrapText="1"/>
    </xf>
    <xf numFmtId="185" fontId="11" fillId="0" borderId="18" xfId="0" applyNumberFormat="1" applyFont="1" applyBorder="1" applyAlignment="1">
      <alignment vertical="center"/>
    </xf>
    <xf numFmtId="9" fontId="11" fillId="0" borderId="0" xfId="0" applyNumberFormat="1"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0" xfId="0" applyFont="1" applyFill="1" applyBorder="1" applyAlignment="1" applyProtection="1">
      <alignment vertical="center"/>
      <protection locked="0"/>
    </xf>
    <xf numFmtId="0" fontId="11" fillId="0" borderId="13" xfId="0" applyFont="1" applyBorder="1" applyAlignment="1">
      <alignment/>
    </xf>
    <xf numFmtId="0" fontId="11" fillId="0" borderId="21" xfId="0" applyFont="1" applyFill="1" applyBorder="1" applyAlignment="1">
      <alignment vertical="center"/>
    </xf>
    <xf numFmtId="0" fontId="11" fillId="0" borderId="19" xfId="0" applyFont="1" applyFill="1" applyBorder="1" applyAlignment="1">
      <alignment horizontal="left" vertical="center"/>
    </xf>
    <xf numFmtId="190" fontId="12" fillId="0" borderId="12" xfId="0" applyNumberFormat="1" applyFont="1" applyFill="1" applyBorder="1" applyAlignment="1">
      <alignment horizontal="left" vertical="center"/>
    </xf>
    <xf numFmtId="0" fontId="11" fillId="33" borderId="21" xfId="0" applyFont="1" applyFill="1" applyBorder="1" applyAlignment="1" applyProtection="1">
      <alignment horizontal="center" vertical="center"/>
      <protection locked="0"/>
    </xf>
    <xf numFmtId="0" fontId="11" fillId="0" borderId="0" xfId="0" applyFont="1" applyBorder="1" applyAlignment="1">
      <alignment vertical="center" wrapText="1"/>
    </xf>
    <xf numFmtId="0" fontId="17" fillId="0" borderId="0" xfId="0" applyFont="1" applyAlignment="1">
      <alignment vertical="center"/>
    </xf>
    <xf numFmtId="0" fontId="17" fillId="0" borderId="0" xfId="0" applyFont="1" applyAlignment="1" applyProtection="1">
      <alignment vertical="center"/>
      <protection locked="0"/>
    </xf>
    <xf numFmtId="185" fontId="11" fillId="0" borderId="0" xfId="45" applyNumberFormat="1" applyFont="1" applyFill="1" applyBorder="1" applyAlignment="1" applyProtection="1">
      <alignment vertical="center"/>
      <protection/>
    </xf>
    <xf numFmtId="0" fontId="14" fillId="0" borderId="18" xfId="0" applyFont="1" applyFill="1" applyBorder="1" applyAlignment="1">
      <alignment vertical="center"/>
    </xf>
    <xf numFmtId="0" fontId="9" fillId="0" borderId="0" xfId="0" applyFont="1" applyBorder="1" applyAlignment="1">
      <alignment vertical="center" wrapText="1"/>
    </xf>
    <xf numFmtId="0" fontId="9" fillId="0" borderId="10" xfId="0" applyFont="1" applyBorder="1" applyAlignment="1">
      <alignment vertical="center" wrapText="1"/>
    </xf>
    <xf numFmtId="0" fontId="11" fillId="0" borderId="0" xfId="0" applyFont="1" applyFill="1" applyBorder="1" applyAlignment="1" applyProtection="1">
      <alignment vertical="center"/>
      <protection locked="0"/>
    </xf>
    <xf numFmtId="0" fontId="18" fillId="0" borderId="11" xfId="0" applyFont="1" applyBorder="1" applyAlignment="1">
      <alignment vertical="center"/>
    </xf>
    <xf numFmtId="186" fontId="12" fillId="34" borderId="22" xfId="0" applyNumberFormat="1" applyFont="1" applyFill="1" applyBorder="1" applyAlignment="1">
      <alignment horizontal="center" vertical="center"/>
    </xf>
    <xf numFmtId="0" fontId="9" fillId="0" borderId="10" xfId="0" applyFont="1" applyFill="1" applyBorder="1" applyAlignment="1">
      <alignment vertical="center"/>
    </xf>
    <xf numFmtId="0" fontId="9" fillId="0" borderId="20" xfId="0" applyFont="1" applyFill="1" applyBorder="1" applyAlignment="1">
      <alignment vertical="center"/>
    </xf>
    <xf numFmtId="0" fontId="10" fillId="0" borderId="13" xfId="0" applyFont="1" applyFill="1" applyBorder="1" applyAlignment="1" applyProtection="1">
      <alignment vertical="center"/>
      <protection locked="0"/>
    </xf>
    <xf numFmtId="0" fontId="10" fillId="0" borderId="11" xfId="0" applyFont="1"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8" fillId="0" borderId="17" xfId="0" applyFont="1" applyBorder="1" applyAlignment="1">
      <alignment horizontal="right" vertical="center"/>
    </xf>
    <xf numFmtId="0" fontId="11" fillId="33" borderId="23" xfId="0" applyFont="1" applyFill="1" applyBorder="1" applyAlignment="1" applyProtection="1">
      <alignment horizontal="center" vertical="center"/>
      <protection locked="0"/>
    </xf>
    <xf numFmtId="183" fontId="11" fillId="0" borderId="15" xfId="45" applyFont="1" applyBorder="1" applyAlignment="1">
      <alignment vertical="center"/>
    </xf>
    <xf numFmtId="183" fontId="11" fillId="0" borderId="0" xfId="45" applyFont="1" applyBorder="1" applyAlignment="1">
      <alignment vertical="center"/>
    </xf>
    <xf numFmtId="183" fontId="11" fillId="0" borderId="18" xfId="45" applyFont="1" applyBorder="1" applyAlignment="1">
      <alignment vertical="center"/>
    </xf>
    <xf numFmtId="0" fontId="12" fillId="0" borderId="17" xfId="0" applyFont="1" applyFill="1" applyBorder="1" applyAlignment="1">
      <alignment horizontal="left" vertical="center" indent="1"/>
    </xf>
    <xf numFmtId="0" fontId="11" fillId="0" borderId="12" xfId="0" applyFont="1" applyBorder="1" applyAlignment="1">
      <alignment horizontal="left" vertical="center"/>
    </xf>
    <xf numFmtId="0" fontId="7" fillId="0" borderId="0" xfId="0" applyFont="1" applyAlignment="1">
      <alignment/>
    </xf>
    <xf numFmtId="0" fontId="5" fillId="0" borderId="11" xfId="0" applyFont="1" applyBorder="1" applyAlignment="1">
      <alignment horizontal="right"/>
    </xf>
    <xf numFmtId="0" fontId="11" fillId="33" borderId="24" xfId="0" applyFont="1" applyFill="1" applyBorder="1" applyAlignment="1" applyProtection="1">
      <alignment horizontal="center" vertical="center"/>
      <protection locked="0"/>
    </xf>
    <xf numFmtId="0" fontId="11" fillId="0" borderId="12" xfId="0" applyFont="1" applyBorder="1" applyAlignment="1">
      <alignment/>
    </xf>
    <xf numFmtId="0" fontId="5" fillId="0" borderId="17" xfId="0" applyFont="1" applyBorder="1" applyAlignment="1">
      <alignment horizontal="right"/>
    </xf>
    <xf numFmtId="0" fontId="11" fillId="0" borderId="18" xfId="0" applyFont="1" applyBorder="1" applyAlignment="1">
      <alignment horizontal="left" vertical="center"/>
    </xf>
    <xf numFmtId="0" fontId="11" fillId="0" borderId="18" xfId="0" applyFont="1" applyBorder="1" applyAlignment="1">
      <alignment/>
    </xf>
    <xf numFmtId="1" fontId="11" fillId="0" borderId="21" xfId="0" applyNumberFormat="1" applyFont="1" applyFill="1" applyBorder="1" applyAlignment="1" applyProtection="1">
      <alignment horizontal="center" vertical="center"/>
      <protection/>
    </xf>
    <xf numFmtId="0" fontId="7" fillId="0" borderId="0" xfId="0" applyFont="1" applyBorder="1" applyAlignment="1">
      <alignment/>
    </xf>
    <xf numFmtId="0" fontId="16" fillId="0" borderId="0" xfId="0" applyFont="1" applyFill="1" applyAlignment="1" applyProtection="1">
      <alignment vertical="center"/>
      <protection hidden="1" locked="0"/>
    </xf>
    <xf numFmtId="0" fontId="8" fillId="0" borderId="19" xfId="0" applyFont="1" applyBorder="1" applyAlignment="1">
      <alignment horizontal="right" vertical="center"/>
    </xf>
    <xf numFmtId="0" fontId="12" fillId="0" borderId="21" xfId="0" applyFont="1" applyBorder="1" applyAlignment="1">
      <alignment horizontal="center" vertical="center"/>
    </xf>
    <xf numFmtId="0" fontId="9" fillId="0" borderId="10" xfId="0" applyFont="1" applyBorder="1" applyAlignment="1">
      <alignment horizontal="left" vertical="center" indent="1"/>
    </xf>
    <xf numFmtId="186" fontId="12" fillId="35" borderId="22" xfId="0" applyNumberFormat="1" applyFont="1" applyFill="1" applyBorder="1" applyAlignment="1">
      <alignment horizontal="center" vertical="center"/>
    </xf>
    <xf numFmtId="9" fontId="11" fillId="33" borderId="0" xfId="51" applyFont="1" applyFill="1" applyBorder="1" applyAlignment="1" applyProtection="1">
      <alignment vertical="center"/>
      <protection locked="0"/>
    </xf>
    <xf numFmtId="0" fontId="7" fillId="0" borderId="16" xfId="0" applyFont="1" applyBorder="1" applyAlignment="1">
      <alignment vertical="center"/>
    </xf>
    <xf numFmtId="0" fontId="11" fillId="0" borderId="10" xfId="0" applyFont="1" applyBorder="1" applyAlignment="1">
      <alignment horizontal="left" vertical="center" indent="2"/>
    </xf>
    <xf numFmtId="0" fontId="11" fillId="0" borderId="10" xfId="0" applyFont="1" applyBorder="1" applyAlignment="1">
      <alignment horizontal="left" vertical="center" indent="1"/>
    </xf>
    <xf numFmtId="0" fontId="11" fillId="0" borderId="20" xfId="0" applyFont="1" applyBorder="1" applyAlignment="1">
      <alignment horizontal="left" vertical="center" indent="1"/>
    </xf>
    <xf numFmtId="0" fontId="11" fillId="0" borderId="11" xfId="0" applyFont="1" applyFill="1" applyBorder="1" applyAlignment="1">
      <alignment vertical="center"/>
    </xf>
    <xf numFmtId="2" fontId="7" fillId="0" borderId="0" xfId="0" applyNumberFormat="1" applyFont="1" applyBorder="1" applyAlignment="1">
      <alignment vertical="center"/>
    </xf>
    <xf numFmtId="0" fontId="20" fillId="0" borderId="22" xfId="0" applyFont="1" applyFill="1" applyBorder="1" applyAlignment="1">
      <alignment horizontal="center" vertical="center"/>
    </xf>
    <xf numFmtId="3" fontId="21" fillId="0" borderId="22"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33" borderId="21" xfId="0" applyFont="1" applyFill="1" applyBorder="1" applyAlignment="1">
      <alignment horizontal="center" vertical="center"/>
    </xf>
    <xf numFmtId="0" fontId="5" fillId="36" borderId="18" xfId="0" applyFont="1" applyFill="1" applyBorder="1" applyAlignment="1">
      <alignment vertical="center"/>
    </xf>
    <xf numFmtId="0" fontId="5" fillId="36" borderId="18" xfId="0" applyFont="1" applyFill="1" applyBorder="1" applyAlignment="1">
      <alignment/>
    </xf>
    <xf numFmtId="0" fontId="5" fillId="36" borderId="12" xfId="0" applyFont="1" applyFill="1" applyBorder="1" applyAlignment="1">
      <alignment/>
    </xf>
    <xf numFmtId="0" fontId="7" fillId="36" borderId="12" xfId="0" applyFont="1" applyFill="1" applyBorder="1" applyAlignment="1">
      <alignment/>
    </xf>
    <xf numFmtId="0" fontId="12" fillId="37" borderId="23" xfId="0" applyFont="1" applyFill="1" applyBorder="1" applyAlignment="1" applyProtection="1">
      <alignment horizontal="center" vertical="center"/>
      <protection locked="0"/>
    </xf>
    <xf numFmtId="0" fontId="7" fillId="36" borderId="13" xfId="0" applyFont="1" applyFill="1" applyBorder="1" applyAlignment="1">
      <alignment/>
    </xf>
    <xf numFmtId="0" fontId="7" fillId="38" borderId="0" xfId="0" applyFont="1" applyFill="1" applyAlignment="1" applyProtection="1">
      <alignment vertical="center"/>
      <protection locked="0"/>
    </xf>
    <xf numFmtId="180" fontId="11" fillId="38" borderId="0" xfId="0" applyNumberFormat="1" applyFont="1" applyFill="1" applyBorder="1" applyAlignment="1" applyProtection="1">
      <alignment vertical="center"/>
      <protection locked="0"/>
    </xf>
    <xf numFmtId="0" fontId="5" fillId="0" borderId="19" xfId="0" applyFont="1" applyFill="1" applyBorder="1" applyAlignment="1">
      <alignment horizontal="right" vertical="center"/>
    </xf>
    <xf numFmtId="0" fontId="14" fillId="0" borderId="17" xfId="0" applyFont="1" applyFill="1" applyBorder="1" applyAlignment="1">
      <alignment horizontal="left" vertical="center" indent="2"/>
    </xf>
    <xf numFmtId="0" fontId="11" fillId="0" borderId="12" xfId="0" applyFont="1" applyFill="1" applyBorder="1" applyAlignment="1">
      <alignment vertical="center"/>
    </xf>
    <xf numFmtId="0" fontId="7" fillId="0" borderId="12" xfId="0" applyFont="1" applyFill="1" applyBorder="1" applyAlignment="1">
      <alignment vertical="center"/>
    </xf>
    <xf numFmtId="1" fontId="11" fillId="0" borderId="12" xfId="0" applyNumberFormat="1" applyFont="1" applyFill="1" applyBorder="1" applyAlignment="1">
      <alignment vertical="center"/>
    </xf>
    <xf numFmtId="4" fontId="11" fillId="0" borderId="12" xfId="0" applyNumberFormat="1" applyFont="1" applyFill="1" applyBorder="1" applyAlignment="1">
      <alignment vertical="center"/>
    </xf>
    <xf numFmtId="4" fontId="11" fillId="0" borderId="12" xfId="0" applyNumberFormat="1" applyFont="1" applyFill="1" applyBorder="1" applyAlignment="1">
      <alignment horizontal="center" vertical="center"/>
    </xf>
    <xf numFmtId="186" fontId="12" fillId="0" borderId="12" xfId="0" applyNumberFormat="1" applyFont="1" applyFill="1" applyBorder="1" applyAlignment="1">
      <alignment horizontal="righ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13" fillId="0" borderId="19" xfId="0" applyFont="1" applyFill="1" applyBorder="1" applyAlignment="1">
      <alignment vertical="center"/>
    </xf>
    <xf numFmtId="180" fontId="11" fillId="0" borderId="0" xfId="0" applyNumberFormat="1" applyFont="1" applyFill="1" applyBorder="1" applyAlignment="1">
      <alignment vertical="center"/>
    </xf>
    <xf numFmtId="4" fontId="11" fillId="0" borderId="0" xfId="0" applyNumberFormat="1" applyFont="1" applyFill="1" applyBorder="1" applyAlignment="1">
      <alignment horizontal="center" vertical="center"/>
    </xf>
    <xf numFmtId="186" fontId="11" fillId="0" borderId="0" xfId="0" applyNumberFormat="1" applyFont="1" applyFill="1" applyBorder="1" applyAlignment="1">
      <alignment vertical="center"/>
    </xf>
    <xf numFmtId="4" fontId="11" fillId="0" borderId="18" xfId="0" applyNumberFormat="1" applyFont="1" applyFill="1" applyBorder="1" applyAlignment="1">
      <alignment horizontal="center" vertical="center"/>
    </xf>
    <xf numFmtId="186" fontId="12" fillId="0" borderId="12" xfId="0" applyNumberFormat="1" applyFont="1" applyFill="1" applyBorder="1" applyAlignment="1">
      <alignment horizontal="center" vertical="center"/>
    </xf>
    <xf numFmtId="0" fontId="12" fillId="0" borderId="19" xfId="0" applyFont="1" applyFill="1" applyBorder="1" applyAlignment="1">
      <alignment vertical="center"/>
    </xf>
    <xf numFmtId="0" fontId="12" fillId="0" borderId="0" xfId="0" applyFont="1" applyFill="1" applyBorder="1" applyAlignment="1">
      <alignment vertical="center"/>
    </xf>
    <xf numFmtId="3" fontId="21" fillId="0" borderId="0" xfId="0" applyNumberFormat="1" applyFont="1" applyFill="1" applyBorder="1" applyAlignment="1">
      <alignment horizontal="center" vertical="center"/>
    </xf>
    <xf numFmtId="190" fontId="12" fillId="0" borderId="15" xfId="0" applyNumberFormat="1" applyFont="1" applyFill="1" applyBorder="1" applyAlignment="1">
      <alignment horizontal="left" vertical="center"/>
    </xf>
    <xf numFmtId="190" fontId="12" fillId="0" borderId="15" xfId="0" applyNumberFormat="1" applyFont="1" applyFill="1" applyBorder="1" applyAlignment="1">
      <alignment horizontal="center" vertical="center"/>
    </xf>
    <xf numFmtId="3" fontId="12" fillId="0" borderId="0" xfId="0" applyNumberFormat="1" applyFont="1" applyFill="1" applyBorder="1" applyAlignment="1" applyProtection="1">
      <alignment horizontal="center" vertical="center"/>
      <protection/>
    </xf>
    <xf numFmtId="0" fontId="12" fillId="0" borderId="11" xfId="0" applyFont="1" applyFill="1" applyBorder="1" applyAlignment="1">
      <alignment horizontal="left" vertical="center" indent="1"/>
    </xf>
    <xf numFmtId="0" fontId="14" fillId="0" borderId="11" xfId="0" applyFont="1" applyFill="1" applyBorder="1" applyAlignment="1">
      <alignment horizontal="left" vertical="center" indent="2"/>
    </xf>
    <xf numFmtId="0" fontId="22" fillId="0" borderId="0" xfId="0" applyFont="1" applyAlignment="1">
      <alignment/>
    </xf>
    <xf numFmtId="0" fontId="64" fillId="0" borderId="0" xfId="0" applyFont="1" applyAlignment="1">
      <alignment/>
    </xf>
    <xf numFmtId="0" fontId="7" fillId="39" borderId="21" xfId="0" applyFont="1" applyFill="1" applyBorder="1" applyAlignment="1">
      <alignment vertical="center"/>
    </xf>
    <xf numFmtId="0" fontId="23" fillId="39" borderId="21" xfId="0" applyFont="1" applyFill="1" applyBorder="1" applyAlignment="1">
      <alignment vertical="center"/>
    </xf>
    <xf numFmtId="0" fontId="23" fillId="16" borderId="25" xfId="0" applyFont="1" applyFill="1" applyBorder="1" applyAlignment="1">
      <alignment vertical="center"/>
    </xf>
    <xf numFmtId="0" fontId="7" fillId="40" borderId="21" xfId="0" applyFont="1" applyFill="1" applyBorder="1" applyAlignment="1">
      <alignment vertical="center"/>
    </xf>
    <xf numFmtId="0" fontId="7" fillId="16" borderId="24" xfId="0" applyFont="1" applyFill="1" applyBorder="1" applyAlignment="1">
      <alignment/>
    </xf>
    <xf numFmtId="0" fontId="7" fillId="16" borderId="25" xfId="0" applyFont="1" applyFill="1" applyBorder="1" applyAlignment="1">
      <alignment vertical="center" wrapText="1"/>
    </xf>
    <xf numFmtId="0" fontId="65" fillId="16" borderId="25" xfId="0" applyFont="1" applyFill="1" applyBorder="1" applyAlignment="1">
      <alignment/>
    </xf>
    <xf numFmtId="0" fontId="23" fillId="16" borderId="23" xfId="0" applyFont="1" applyFill="1" applyBorder="1" applyAlignment="1">
      <alignment vertical="center"/>
    </xf>
    <xf numFmtId="0" fontId="7" fillId="16" borderId="23" xfId="0" applyFont="1" applyFill="1" applyBorder="1" applyAlignment="1">
      <alignment wrapText="1"/>
    </xf>
    <xf numFmtId="0" fontId="23" fillId="41" borderId="21" xfId="0" applyFont="1" applyFill="1" applyBorder="1" applyAlignment="1">
      <alignment vertical="center"/>
    </xf>
    <xf numFmtId="0" fontId="7" fillId="41" borderId="21" xfId="0" applyFont="1" applyFill="1" applyBorder="1" applyAlignment="1">
      <alignment vertical="center"/>
    </xf>
    <xf numFmtId="0" fontId="23" fillId="40" borderId="25" xfId="0" applyFont="1" applyFill="1" applyBorder="1" applyAlignment="1">
      <alignment vertical="center" wrapText="1"/>
    </xf>
    <xf numFmtId="0" fontId="54" fillId="0" borderId="10" xfId="47" applyBorder="1" applyAlignment="1">
      <alignment vertical="center"/>
    </xf>
    <xf numFmtId="0" fontId="54" fillId="0" borderId="16" xfId="47" applyBorder="1" applyAlignment="1">
      <alignment vertical="center"/>
    </xf>
    <xf numFmtId="0" fontId="54" fillId="0" borderId="16" xfId="47" applyFill="1" applyBorder="1" applyAlignment="1">
      <alignment vertical="center"/>
    </xf>
    <xf numFmtId="0" fontId="7" fillId="39" borderId="21" xfId="0" applyFont="1" applyFill="1" applyBorder="1" applyAlignment="1">
      <alignment horizontal="left" vertical="center"/>
    </xf>
    <xf numFmtId="0" fontId="7" fillId="40" borderId="21" xfId="0" applyFont="1" applyFill="1" applyBorder="1" applyAlignment="1">
      <alignment horizontal="left" vertical="center"/>
    </xf>
    <xf numFmtId="0" fontId="8" fillId="0" borderId="20" xfId="0" applyFont="1" applyBorder="1" applyAlignment="1">
      <alignment vertical="center"/>
    </xf>
    <xf numFmtId="0" fontId="11" fillId="33" borderId="0" xfId="0" applyFont="1" applyFill="1" applyBorder="1" applyAlignment="1" applyProtection="1">
      <alignment vertical="center"/>
      <protection locked="0"/>
    </xf>
    <xf numFmtId="0" fontId="11" fillId="33" borderId="18" xfId="0" applyFont="1" applyFill="1" applyBorder="1" applyAlignment="1" applyProtection="1">
      <alignment vertical="center"/>
      <protection locked="0"/>
    </xf>
    <xf numFmtId="0" fontId="12" fillId="0" borderId="0" xfId="0" applyFont="1" applyAlignment="1">
      <alignment horizontal="left" vertical="center"/>
    </xf>
    <xf numFmtId="0" fontId="19" fillId="33" borderId="0" xfId="0" applyFont="1" applyFill="1" applyAlignment="1" applyProtection="1">
      <alignment vertical="center"/>
      <protection locked="0"/>
    </xf>
    <xf numFmtId="0" fontId="6" fillId="33" borderId="0" xfId="0" applyFont="1" applyFill="1" applyBorder="1" applyAlignment="1" applyProtection="1">
      <alignment horizontal="left" vertical="center"/>
      <protection locked="0"/>
    </xf>
    <xf numFmtId="0" fontId="10" fillId="33" borderId="17" xfId="0" applyFont="1" applyFill="1" applyBorder="1" applyAlignment="1" applyProtection="1">
      <alignment vertical="center"/>
      <protection locked="0"/>
    </xf>
    <xf numFmtId="0" fontId="10" fillId="33" borderId="18" xfId="0" applyFont="1" applyFill="1" applyBorder="1" applyAlignment="1" applyProtection="1">
      <alignment vertical="center"/>
      <protection locked="0"/>
    </xf>
    <xf numFmtId="0" fontId="10" fillId="33" borderId="20" xfId="0" applyFont="1" applyFill="1" applyBorder="1" applyAlignment="1" applyProtection="1">
      <alignment vertical="center"/>
      <protection locked="0"/>
    </xf>
    <xf numFmtId="0" fontId="11" fillId="0" borderId="10"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0" xfId="0" applyFont="1" applyBorder="1" applyAlignment="1">
      <alignment vertical="center" wrapText="1"/>
    </xf>
    <xf numFmtId="0" fontId="9" fillId="0" borderId="10" xfId="0" applyFont="1" applyBorder="1" applyAlignment="1">
      <alignment vertical="center" wrapText="1"/>
    </xf>
    <xf numFmtId="0" fontId="11" fillId="33" borderId="15" xfId="0" applyFont="1" applyFill="1" applyBorder="1" applyAlignment="1" applyProtection="1">
      <alignment vertical="center"/>
      <protection locked="0"/>
    </xf>
    <xf numFmtId="0" fontId="54" fillId="0" borderId="12" xfId="47" applyBorder="1" applyAlignment="1">
      <alignment horizontal="center" vertical="center"/>
    </xf>
    <xf numFmtId="0" fontId="54" fillId="0" borderId="13" xfId="47" applyBorder="1" applyAlignment="1">
      <alignment horizontal="center" vertical="center"/>
    </xf>
    <xf numFmtId="184" fontId="11" fillId="0" borderId="21" xfId="0" applyNumberFormat="1" applyFont="1" applyFill="1" applyBorder="1" applyAlignment="1" applyProtection="1">
      <alignment horizontal="center" vertical="center"/>
      <protection/>
    </xf>
    <xf numFmtId="184" fontId="14" fillId="0" borderId="14" xfId="0" applyNumberFormat="1" applyFont="1" applyFill="1" applyBorder="1" applyAlignment="1" applyProtection="1">
      <alignment horizontal="center" vertical="center"/>
      <protection/>
    </xf>
    <xf numFmtId="184" fontId="14" fillId="0" borderId="16" xfId="0" applyNumberFormat="1" applyFont="1" applyFill="1" applyBorder="1" applyAlignment="1" applyProtection="1">
      <alignment horizontal="center" vertical="center"/>
      <protection/>
    </xf>
    <xf numFmtId="0" fontId="12" fillId="0" borderId="0" xfId="0" applyFont="1" applyAlignment="1">
      <alignmen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2" xfId="0" applyFont="1" applyBorder="1" applyAlignment="1">
      <alignment horizontal="left" wrapText="1"/>
    </xf>
    <xf numFmtId="3" fontId="12" fillId="0" borderId="17" xfId="0" applyNumberFormat="1" applyFont="1" applyFill="1" applyBorder="1" applyAlignment="1" applyProtection="1">
      <alignment horizontal="center" vertical="center"/>
      <protection/>
    </xf>
    <xf numFmtId="3" fontId="12" fillId="0" borderId="20" xfId="0" applyNumberFormat="1" applyFont="1" applyFill="1" applyBorder="1" applyAlignment="1" applyProtection="1">
      <alignment horizontal="center" vertical="center"/>
      <protection/>
    </xf>
    <xf numFmtId="0" fontId="54" fillId="0" borderId="15" xfId="47" applyBorder="1" applyAlignment="1">
      <alignment horizontal="left" vertical="center"/>
    </xf>
    <xf numFmtId="0" fontId="54" fillId="0" borderId="16" xfId="47" applyBorder="1" applyAlignment="1">
      <alignment horizontal="left" vertical="center"/>
    </xf>
    <xf numFmtId="0" fontId="11" fillId="0" borderId="21" xfId="0" applyFont="1" applyBorder="1" applyAlignment="1">
      <alignment horizontal="center" vertical="center"/>
    </xf>
    <xf numFmtId="0" fontId="64" fillId="0" borderId="0" xfId="0" applyFont="1" applyAlignment="1">
      <alignment horizontal="left" vertical="center" wrapText="1"/>
    </xf>
    <xf numFmtId="0" fontId="22" fillId="0" borderId="0" xfId="0" applyFont="1" applyAlignment="1">
      <alignment horizontal="left" vertical="center" wrapText="1"/>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23" xfId="0" applyFont="1" applyFill="1" applyBorder="1" applyAlignment="1">
      <alignment horizontal="left" vertical="center"/>
    </xf>
    <xf numFmtId="0" fontId="64" fillId="0" borderId="24" xfId="0" applyFont="1" applyBorder="1" applyAlignment="1">
      <alignment horizontal="center"/>
    </xf>
    <xf numFmtId="0" fontId="64" fillId="0" borderId="23" xfId="0" applyFont="1" applyBorder="1" applyAlignment="1">
      <alignment horizontal="center"/>
    </xf>
    <xf numFmtId="0" fontId="7" fillId="0" borderId="24" xfId="0" applyFont="1" applyBorder="1" applyAlignment="1">
      <alignment horizontal="center"/>
    </xf>
    <xf numFmtId="0" fontId="7" fillId="0" borderId="23" xfId="0" applyFont="1" applyBorder="1" applyAlignment="1">
      <alignment horizontal="center"/>
    </xf>
    <xf numFmtId="0" fontId="22" fillId="0" borderId="24" xfId="0" applyFont="1" applyBorder="1" applyAlignment="1">
      <alignment horizontal="left"/>
    </xf>
    <xf numFmtId="0" fontId="22" fillId="0" borderId="23" xfId="0" applyFont="1" applyBorder="1" applyAlignment="1">
      <alignment horizontal="left"/>
    </xf>
    <xf numFmtId="0" fontId="7" fillId="41" borderId="21" xfId="0" applyFont="1" applyFill="1" applyBorder="1" applyAlignment="1">
      <alignment horizontal="left"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Eingabe" xfId="42"/>
    <cellStyle name="Ergebnis" xfId="43"/>
    <cellStyle name="Erklärender Text" xfId="44"/>
    <cellStyle name="Euro"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AA118"/>
  <sheetViews>
    <sheetView showZeros="0" tabSelected="1" zoomScaleSheetLayoutView="100" workbookViewId="0" topLeftCell="A1">
      <selection activeCell="U6" sqref="U6"/>
    </sheetView>
  </sheetViews>
  <sheetFormatPr defaultColWidth="11.421875" defaultRowHeight="12.75"/>
  <cols>
    <col min="1" max="1" width="3.421875" style="4" customWidth="1"/>
    <col min="2" max="2" width="3.28125" style="4" customWidth="1"/>
    <col min="3" max="3" width="22.7109375" style="4" customWidth="1"/>
    <col min="4" max="4" width="6.421875" style="4" customWidth="1"/>
    <col min="5" max="5" width="5.8515625" style="4" customWidth="1"/>
    <col min="6" max="6" width="10.7109375" style="4" customWidth="1"/>
    <col min="7" max="7" width="5.57421875" style="4" customWidth="1"/>
    <col min="8" max="8" width="9.8515625" style="4" customWidth="1"/>
    <col min="9" max="9" width="6.421875" style="4" bestFit="1" customWidth="1"/>
    <col min="10" max="10" width="7.00390625" style="4" customWidth="1"/>
    <col min="11" max="11" width="13.421875" style="4" customWidth="1"/>
    <col min="12" max="12" width="4.140625" style="4" bestFit="1" customWidth="1"/>
    <col min="13" max="13" width="1.8515625" style="4" bestFit="1" customWidth="1"/>
    <col min="14" max="14" width="20.421875" style="4" bestFit="1" customWidth="1"/>
    <col min="15" max="15" width="14.7109375" style="4" bestFit="1" customWidth="1"/>
    <col min="16" max="16" width="31.7109375" style="4" bestFit="1" customWidth="1"/>
    <col min="17" max="17" width="3.00390625" style="4" customWidth="1"/>
    <col min="18" max="18" width="3.7109375" style="4" customWidth="1"/>
    <col min="19" max="16384" width="11.421875" style="4" customWidth="1"/>
  </cols>
  <sheetData>
    <row r="1" spans="1:25" ht="21" customHeight="1">
      <c r="A1" s="216" t="s">
        <v>94</v>
      </c>
      <c r="B1" s="216"/>
      <c r="C1" s="216"/>
      <c r="D1" s="217"/>
      <c r="E1" s="217"/>
      <c r="F1" s="1"/>
      <c r="G1" s="1"/>
      <c r="H1" s="1"/>
      <c r="I1" s="1"/>
      <c r="J1" s="1"/>
      <c r="K1" s="2"/>
      <c r="L1" s="2"/>
      <c r="M1" s="137"/>
      <c r="N1" s="137"/>
      <c r="O1" s="137"/>
      <c r="P1" s="137"/>
      <c r="Q1" s="145"/>
      <c r="R1" s="3"/>
      <c r="S1" s="3"/>
      <c r="T1" s="3"/>
      <c r="U1" s="3"/>
      <c r="V1" s="3"/>
      <c r="W1" s="3"/>
      <c r="X1" s="3"/>
      <c r="Y1" s="3"/>
    </row>
    <row r="2" spans="1:27" ht="21.75" customHeight="1">
      <c r="A2" s="233" t="s">
        <v>39</v>
      </c>
      <c r="B2" s="233"/>
      <c r="C2" s="233"/>
      <c r="D2" s="218"/>
      <c r="E2" s="218"/>
      <c r="F2" s="218"/>
      <c r="G2" s="218"/>
      <c r="H2" s="218"/>
      <c r="I2" s="218"/>
      <c r="J2" s="218"/>
      <c r="K2" s="218"/>
      <c r="L2" s="218"/>
      <c r="M2" s="218"/>
      <c r="N2" s="218"/>
      <c r="O2" s="218"/>
      <c r="P2" s="218"/>
      <c r="Q2" s="145"/>
      <c r="R2" s="3"/>
      <c r="S2" s="3"/>
      <c r="T2" s="3"/>
      <c r="U2" s="3"/>
      <c r="V2" s="3"/>
      <c r="W2" s="3"/>
      <c r="X2" s="3"/>
      <c r="Y2" s="3"/>
      <c r="AA2" s="4" t="s">
        <v>69</v>
      </c>
    </row>
    <row r="3" spans="17:27" s="137" customFormat="1" ht="12.75" customHeight="1">
      <c r="Q3" s="145"/>
      <c r="AA3" s="137" t="s">
        <v>70</v>
      </c>
    </row>
    <row r="4" s="137" customFormat="1" ht="14.25" customHeight="1">
      <c r="Q4" s="145"/>
    </row>
    <row r="5" spans="1:27" ht="14.25" customHeight="1">
      <c r="A5" s="88" t="s">
        <v>55</v>
      </c>
      <c r="B5" s="5"/>
      <c r="C5" s="89"/>
      <c r="D5" s="89"/>
      <c r="E5" s="89"/>
      <c r="F5" s="89"/>
      <c r="G5" s="89"/>
      <c r="H5" s="1"/>
      <c r="I5" s="1"/>
      <c r="J5" s="1"/>
      <c r="K5" s="2"/>
      <c r="L5" s="2"/>
      <c r="M5" s="6"/>
      <c r="N5" s="3"/>
      <c r="O5" s="3"/>
      <c r="P5" s="3"/>
      <c r="Q5" s="3"/>
      <c r="R5" s="3"/>
      <c r="S5" s="3"/>
      <c r="T5" s="3"/>
      <c r="U5" s="3"/>
      <c r="V5" s="3"/>
      <c r="W5" s="3"/>
      <c r="X5" s="3"/>
      <c r="Y5" s="3"/>
      <c r="AA5" s="4">
        <v>45</v>
      </c>
    </row>
    <row r="6" spans="1:27" ht="10.5" customHeight="1">
      <c r="A6" s="1"/>
      <c r="B6" s="1"/>
      <c r="C6" s="1"/>
      <c r="D6" s="1"/>
      <c r="E6" s="1"/>
      <c r="F6" s="1"/>
      <c r="G6" s="1"/>
      <c r="H6" s="1"/>
      <c r="I6" s="1"/>
      <c r="J6" s="1"/>
      <c r="K6" s="2"/>
      <c r="L6" s="2"/>
      <c r="M6" s="1"/>
      <c r="N6" s="3"/>
      <c r="O6" s="3"/>
      <c r="P6" s="3"/>
      <c r="Q6" s="29"/>
      <c r="R6" s="3"/>
      <c r="S6" s="3"/>
      <c r="T6" s="3"/>
      <c r="U6" s="3"/>
      <c r="V6" s="3"/>
      <c r="W6" s="3"/>
      <c r="X6" s="3"/>
      <c r="Y6" s="3"/>
      <c r="AA6" s="4">
        <v>60</v>
      </c>
    </row>
    <row r="7" spans="1:25" ht="23.25">
      <c r="A7" s="8"/>
      <c r="B7" s="9"/>
      <c r="C7" s="10"/>
      <c r="D7" s="11" t="s">
        <v>0</v>
      </c>
      <c r="E7" s="12"/>
      <c r="F7" s="12"/>
      <c r="G7" s="12"/>
      <c r="H7" s="12"/>
      <c r="I7" s="12"/>
      <c r="J7" s="12"/>
      <c r="K7" s="12"/>
      <c r="L7" s="12"/>
      <c r="M7" s="12"/>
      <c r="N7" s="12"/>
      <c r="O7" s="12"/>
      <c r="P7" s="12"/>
      <c r="Q7" s="213"/>
      <c r="R7" s="3"/>
      <c r="S7" s="3"/>
      <c r="T7" s="3"/>
      <c r="U7" s="3"/>
      <c r="V7" s="3"/>
      <c r="W7" s="3"/>
      <c r="X7" s="3"/>
      <c r="Y7" s="3"/>
    </row>
    <row r="8" spans="1:25" ht="18" customHeight="1">
      <c r="A8" s="73" t="s">
        <v>1</v>
      </c>
      <c r="B8" s="17" t="s">
        <v>44</v>
      </c>
      <c r="C8" s="15"/>
      <c r="D8" s="219"/>
      <c r="E8" s="220"/>
      <c r="F8" s="220"/>
      <c r="G8" s="220"/>
      <c r="H8" s="220"/>
      <c r="I8" s="220"/>
      <c r="J8" s="220"/>
      <c r="K8" s="220"/>
      <c r="L8" s="220"/>
      <c r="M8" s="220"/>
      <c r="N8" s="220"/>
      <c r="O8" s="220"/>
      <c r="P8" s="220"/>
      <c r="Q8" s="221"/>
      <c r="R8" s="3"/>
      <c r="S8" s="3"/>
      <c r="T8" s="3"/>
      <c r="U8" s="3"/>
      <c r="V8" s="3"/>
      <c r="W8" s="3"/>
      <c r="X8" s="3"/>
      <c r="Y8" s="3"/>
    </row>
    <row r="9" spans="1:25" ht="26.25" customHeight="1" hidden="1">
      <c r="A9" s="138"/>
      <c r="B9" s="236" t="s">
        <v>68</v>
      </c>
      <c r="C9" s="236"/>
      <c r="D9" s="236"/>
      <c r="E9" s="236"/>
      <c r="F9" s="236"/>
      <c r="G9" s="236"/>
      <c r="H9" s="236"/>
      <c r="I9" s="236"/>
      <c r="J9" s="236"/>
      <c r="K9" s="236"/>
      <c r="L9" s="236"/>
      <c r="M9" s="236"/>
      <c r="N9" s="236"/>
      <c r="O9" s="114" t="s">
        <v>70</v>
      </c>
      <c r="P9" s="106"/>
      <c r="Q9" s="107"/>
      <c r="R9" s="3"/>
      <c r="S9" s="3"/>
      <c r="T9" s="3"/>
      <c r="U9" s="3"/>
      <c r="V9" s="3"/>
      <c r="W9" s="3"/>
      <c r="X9" s="3"/>
      <c r="Y9" s="3"/>
    </row>
    <row r="10" spans="1:25" ht="22.5" customHeight="1">
      <c r="A10" s="138"/>
      <c r="B10" s="234" t="s">
        <v>67</v>
      </c>
      <c r="C10" s="234"/>
      <c r="D10" s="234"/>
      <c r="E10" s="234"/>
      <c r="F10" s="234"/>
      <c r="G10" s="234"/>
      <c r="H10" s="234"/>
      <c r="I10" s="234"/>
      <c r="J10" s="234"/>
      <c r="K10" s="234"/>
      <c r="L10" s="234"/>
      <c r="M10" s="234"/>
      <c r="N10" s="235"/>
      <c r="O10" s="139" t="s">
        <v>70</v>
      </c>
      <c r="P10" s="108"/>
      <c r="Q10" s="109"/>
      <c r="R10" s="3"/>
      <c r="S10" s="3"/>
      <c r="T10" s="3"/>
      <c r="U10" s="3"/>
      <c r="V10" s="3"/>
      <c r="W10" s="3"/>
      <c r="X10" s="3"/>
      <c r="Y10" s="3"/>
    </row>
    <row r="11" spans="1:25" ht="20.25" customHeight="1">
      <c r="A11" s="138"/>
      <c r="B11" s="136">
        <f>IF($O$10="ja","Wie lange ist die Ausbildungszeit zu diesem Beruf regulär ?","")</f>
      </c>
      <c r="C11" s="136"/>
      <c r="D11" s="136"/>
      <c r="E11" s="136"/>
      <c r="F11" s="136"/>
      <c r="G11" s="136"/>
      <c r="H11" s="136"/>
      <c r="I11" s="136"/>
      <c r="J11" s="136"/>
      <c r="K11" s="136"/>
      <c r="L11" s="52"/>
      <c r="M11" s="140"/>
      <c r="N11" s="114">
        <v>0</v>
      </c>
      <c r="O11" s="111" t="s">
        <v>5</v>
      </c>
      <c r="P11" s="128"/>
      <c r="Q11" s="127"/>
      <c r="R11" s="3"/>
      <c r="S11" s="3"/>
      <c r="T11" s="3"/>
      <c r="U11" s="3"/>
      <c r="V11" s="3"/>
      <c r="W11" s="3"/>
      <c r="X11" s="3"/>
      <c r="Y11" s="3"/>
    </row>
    <row r="12" spans="1:25" ht="20.25" customHeight="1">
      <c r="A12" s="141"/>
      <c r="B12" s="136">
        <f>IF($O$10="ja","Maximale mögliche Anzahl an Unterrichtseinheiten","")</f>
      </c>
      <c r="C12" s="142"/>
      <c r="D12" s="136"/>
      <c r="E12" s="136"/>
      <c r="F12" s="136"/>
      <c r="G12" s="136"/>
      <c r="H12" s="136"/>
      <c r="I12" s="136"/>
      <c r="J12" s="136"/>
      <c r="K12" s="142"/>
      <c r="L12" s="29"/>
      <c r="M12" s="143"/>
      <c r="N12" s="144">
        <f>IF(O10="ja",(N11*2)/3,0)</f>
        <v>0</v>
      </c>
      <c r="O12" s="111" t="s">
        <v>5</v>
      </c>
      <c r="P12" s="129"/>
      <c r="Q12" s="127"/>
      <c r="R12" s="3"/>
      <c r="S12" s="3"/>
      <c r="T12" s="3"/>
      <c r="U12" s="3"/>
      <c r="V12" s="3"/>
      <c r="W12" s="3"/>
      <c r="X12" s="3"/>
      <c r="Y12" s="3"/>
    </row>
    <row r="13" spans="1:23" s="137" customFormat="1" ht="19.5" customHeight="1">
      <c r="A13" s="130" t="s">
        <v>2</v>
      </c>
      <c r="B13" s="228" t="s">
        <v>71</v>
      </c>
      <c r="C13" s="229"/>
      <c r="D13" s="166">
        <v>15</v>
      </c>
      <c r="E13" s="162" t="s">
        <v>86</v>
      </c>
      <c r="F13" s="163"/>
      <c r="G13" s="163"/>
      <c r="H13" s="163"/>
      <c r="I13" s="163"/>
      <c r="J13" s="163"/>
      <c r="K13" s="163"/>
      <c r="L13" s="163"/>
      <c r="M13" s="163"/>
      <c r="N13" s="164"/>
      <c r="O13" s="164"/>
      <c r="P13" s="165"/>
      <c r="Q13" s="167"/>
      <c r="R13" s="145"/>
      <c r="S13" s="145"/>
      <c r="T13" s="145"/>
      <c r="U13" s="145"/>
      <c r="V13" s="145"/>
      <c r="W13" s="145"/>
    </row>
    <row r="14" spans="1:25" ht="17.25" customHeight="1">
      <c r="A14" s="13" t="s">
        <v>3</v>
      </c>
      <c r="B14" s="14" t="s">
        <v>5</v>
      </c>
      <c r="C14" s="18"/>
      <c r="E14" s="26"/>
      <c r="F14" s="26"/>
      <c r="H14" s="26"/>
      <c r="I14" s="161" t="s">
        <v>84</v>
      </c>
      <c r="J14" s="26"/>
      <c r="K14" s="26"/>
      <c r="L14" s="110"/>
      <c r="M14" s="160"/>
      <c r="N14" s="112" t="s">
        <v>45</v>
      </c>
      <c r="P14" s="241" t="s">
        <v>85</v>
      </c>
      <c r="Q14" s="241"/>
      <c r="V14" s="3"/>
      <c r="W14" s="3"/>
      <c r="X14" s="3"/>
      <c r="Y14" s="3"/>
    </row>
    <row r="15" spans="1:25" ht="17.25" customHeight="1">
      <c r="A15" s="22"/>
      <c r="B15" s="23"/>
      <c r="C15" s="24"/>
      <c r="D15" s="19" t="s">
        <v>4</v>
      </c>
      <c r="E15" s="20"/>
      <c r="F15" s="20"/>
      <c r="G15" s="20"/>
      <c r="H15" s="20"/>
      <c r="I15" s="114"/>
      <c r="J15" s="20" t="s">
        <v>5</v>
      </c>
      <c r="K15" s="20"/>
      <c r="L15" s="21"/>
      <c r="M15" s="157"/>
      <c r="N15" s="114">
        <v>45</v>
      </c>
      <c r="O15" s="19" t="s">
        <v>6</v>
      </c>
      <c r="P15" s="230">
        <f>I15*N15/45</f>
        <v>0</v>
      </c>
      <c r="Q15" s="230"/>
      <c r="V15" s="3"/>
      <c r="W15" s="3"/>
      <c r="X15" s="3"/>
      <c r="Y15" s="3"/>
    </row>
    <row r="16" spans="1:25" ht="17.25" customHeight="1">
      <c r="A16" s="22"/>
      <c r="B16" s="23"/>
      <c r="C16" s="24"/>
      <c r="D16" s="25" t="s">
        <v>7</v>
      </c>
      <c r="E16" s="26"/>
      <c r="F16" s="26"/>
      <c r="G16" s="26"/>
      <c r="H16" s="26"/>
      <c r="I16" s="114">
        <v>0</v>
      </c>
      <c r="J16" s="26" t="s">
        <v>5</v>
      </c>
      <c r="K16" s="26"/>
      <c r="L16" s="27"/>
      <c r="M16" s="157"/>
      <c r="N16" s="114">
        <v>45</v>
      </c>
      <c r="O16" s="19" t="s">
        <v>6</v>
      </c>
      <c r="P16" s="230">
        <f>I16*N16/45</f>
        <v>0</v>
      </c>
      <c r="Q16" s="230"/>
      <c r="V16" s="3"/>
      <c r="W16" s="3"/>
      <c r="X16" s="3"/>
      <c r="Y16" s="3"/>
    </row>
    <row r="17" spans="1:25" ht="17.25" customHeight="1">
      <c r="A17" s="22"/>
      <c r="B17" s="23"/>
      <c r="C17" s="24"/>
      <c r="D17" s="25" t="s">
        <v>72</v>
      </c>
      <c r="E17" s="26"/>
      <c r="F17" s="26"/>
      <c r="G17" s="26"/>
      <c r="H17" s="26"/>
      <c r="I17" s="114"/>
      <c r="J17" s="26" t="s">
        <v>5</v>
      </c>
      <c r="K17" s="26"/>
      <c r="L17" s="27"/>
      <c r="M17" s="157"/>
      <c r="N17" s="114">
        <v>45</v>
      </c>
      <c r="O17" s="19" t="s">
        <v>6</v>
      </c>
      <c r="P17" s="230">
        <f>I17*N17/45</f>
        <v>0</v>
      </c>
      <c r="Q17" s="230"/>
      <c r="V17" s="3"/>
      <c r="W17" s="3"/>
      <c r="X17" s="3"/>
      <c r="Y17" s="3"/>
    </row>
    <row r="18" spans="1:25" ht="17.25" customHeight="1">
      <c r="A18" s="22"/>
      <c r="B18" s="23"/>
      <c r="C18" s="24"/>
      <c r="D18" s="28" t="s">
        <v>73</v>
      </c>
      <c r="E18" s="30"/>
      <c r="F18" s="30"/>
      <c r="G18" s="30"/>
      <c r="H18" s="30"/>
      <c r="I18" s="114"/>
      <c r="J18" s="30" t="s">
        <v>5</v>
      </c>
      <c r="K18" s="30"/>
      <c r="L18" s="31"/>
      <c r="M18" s="157"/>
      <c r="N18" s="114">
        <v>45</v>
      </c>
      <c r="O18" s="156" t="s">
        <v>6</v>
      </c>
      <c r="P18" s="230">
        <f>I18*N18/45</f>
        <v>0</v>
      </c>
      <c r="Q18" s="230"/>
      <c r="V18" s="3"/>
      <c r="W18" s="3"/>
      <c r="X18" s="3"/>
      <c r="Y18" s="3"/>
    </row>
    <row r="19" spans="1:25" ht="15.75" customHeight="1" thickBot="1">
      <c r="A19" s="22"/>
      <c r="B19" s="23"/>
      <c r="C19" s="24"/>
      <c r="D19" s="28" t="s">
        <v>8</v>
      </c>
      <c r="E19" s="30"/>
      <c r="F19" s="30"/>
      <c r="G19" s="30"/>
      <c r="H19" s="30"/>
      <c r="I19" s="139"/>
      <c r="J19" s="30" t="s">
        <v>9</v>
      </c>
      <c r="K19" s="30"/>
      <c r="L19" s="31"/>
      <c r="M19" s="157"/>
      <c r="N19" s="131">
        <v>60</v>
      </c>
      <c r="O19" s="28" t="s">
        <v>6</v>
      </c>
      <c r="P19" s="230">
        <f>I19*N19/45</f>
        <v>0</v>
      </c>
      <c r="Q19" s="230"/>
      <c r="V19" s="3"/>
      <c r="W19" s="3"/>
      <c r="X19" s="3"/>
      <c r="Y19" s="3"/>
    </row>
    <row r="20" spans="1:25" ht="20.25" customHeight="1" thickBot="1">
      <c r="A20" s="22"/>
      <c r="B20" s="23"/>
      <c r="C20" s="24"/>
      <c r="D20" s="99" t="s">
        <v>79</v>
      </c>
      <c r="E20" s="29"/>
      <c r="F20" s="29"/>
      <c r="G20" s="29"/>
      <c r="H20" s="29"/>
      <c r="I20" s="158">
        <f>SUM(I15:I19)</f>
        <v>0</v>
      </c>
      <c r="J20" s="119" t="s">
        <v>5</v>
      </c>
      <c r="K20" s="30"/>
      <c r="L20" s="31"/>
      <c r="M20" s="29"/>
      <c r="N20" s="29"/>
      <c r="O20" s="29"/>
      <c r="P20" s="231">
        <f>SUM(P15:P19)</f>
        <v>0</v>
      </c>
      <c r="Q20" s="232"/>
      <c r="V20" s="3"/>
      <c r="W20" s="3"/>
      <c r="X20" s="3"/>
      <c r="Y20" s="3"/>
    </row>
    <row r="21" spans="1:25" ht="18.75" customHeight="1" thickBot="1">
      <c r="A21" s="16"/>
      <c r="B21" s="32"/>
      <c r="C21" s="33"/>
      <c r="D21" s="34" t="s">
        <v>80</v>
      </c>
      <c r="E21" s="35"/>
      <c r="F21" s="35"/>
      <c r="G21" s="35"/>
      <c r="H21" s="36"/>
      <c r="I21" s="159">
        <f>IF(O9="ja",I20-I18,I20-I19-I18)</f>
        <v>0</v>
      </c>
      <c r="J21" s="113" t="s">
        <v>5</v>
      </c>
      <c r="K21" s="100"/>
      <c r="L21" s="37"/>
      <c r="M21" s="29"/>
      <c r="N21" s="29"/>
      <c r="O21" s="29"/>
      <c r="P21" s="237">
        <f>IF(O9="ja",P20-P18,P20-P19-P18)</f>
        <v>0</v>
      </c>
      <c r="Q21" s="238"/>
      <c r="V21" s="3"/>
      <c r="W21" s="3"/>
      <c r="X21" s="3"/>
      <c r="Y21" s="3"/>
    </row>
    <row r="22" spans="1:25" ht="31.5" customHeight="1">
      <c r="A22" s="22"/>
      <c r="B22" s="23"/>
      <c r="C22" s="24"/>
      <c r="D22" s="186"/>
      <c r="E22" s="187"/>
      <c r="F22" s="187"/>
      <c r="G22" s="187"/>
      <c r="H22" s="187"/>
      <c r="I22" s="188"/>
      <c r="J22" s="189"/>
      <c r="K22" s="190"/>
      <c r="L22" s="3"/>
      <c r="M22" s="3"/>
      <c r="N22" s="3"/>
      <c r="O22" s="3"/>
      <c r="P22" s="191"/>
      <c r="Q22" s="56"/>
      <c r="V22" s="3"/>
      <c r="W22" s="3"/>
      <c r="X22" s="3"/>
      <c r="Y22" s="3"/>
    </row>
    <row r="23" spans="1:25" ht="11.25" customHeight="1">
      <c r="A23" s="13" t="s">
        <v>10</v>
      </c>
      <c r="B23" s="14" t="s">
        <v>11</v>
      </c>
      <c r="C23" s="15"/>
      <c r="D23" s="38"/>
      <c r="E23" s="39"/>
      <c r="F23" s="39"/>
      <c r="G23" s="39"/>
      <c r="H23" s="39"/>
      <c r="I23" s="39"/>
      <c r="J23" s="39"/>
      <c r="K23" s="39"/>
      <c r="L23" s="39"/>
      <c r="M23" s="39"/>
      <c r="N23" s="39"/>
      <c r="O23" s="39"/>
      <c r="P23" s="39"/>
      <c r="Q23" s="21"/>
      <c r="R23" s="3"/>
      <c r="S23" s="3"/>
      <c r="T23" s="3"/>
      <c r="U23" s="3"/>
      <c r="V23" s="3"/>
      <c r="W23" s="3"/>
      <c r="X23" s="3"/>
      <c r="Y23" s="3"/>
    </row>
    <row r="24" spans="1:25" ht="15" customHeight="1">
      <c r="A24" s="22"/>
      <c r="B24" s="40" t="s">
        <v>12</v>
      </c>
      <c r="C24" s="208" t="s">
        <v>13</v>
      </c>
      <c r="D24" s="42" t="s">
        <v>89</v>
      </c>
      <c r="E24" s="23"/>
      <c r="F24" s="23"/>
      <c r="G24" s="23"/>
      <c r="H24" s="23"/>
      <c r="I24" s="23"/>
      <c r="J24" s="23"/>
      <c r="K24" s="23"/>
      <c r="L24" s="23"/>
      <c r="M24" s="23"/>
      <c r="N24" s="23"/>
      <c r="O24" s="23"/>
      <c r="P24" s="43"/>
      <c r="Q24" s="27"/>
      <c r="R24" s="3"/>
      <c r="S24" s="3"/>
      <c r="T24" s="3"/>
      <c r="U24" s="3"/>
      <c r="V24" s="3"/>
      <c r="W24" s="3"/>
      <c r="X24" s="3"/>
      <c r="Y24" s="3"/>
    </row>
    <row r="25" spans="1:25" ht="11.25" customHeight="1">
      <c r="A25" s="22"/>
      <c r="B25" s="23"/>
      <c r="C25" s="222" t="s">
        <v>56</v>
      </c>
      <c r="D25" s="44" t="s">
        <v>14</v>
      </c>
      <c r="E25" s="23"/>
      <c r="F25" s="23"/>
      <c r="G25" s="23"/>
      <c r="H25" s="23"/>
      <c r="I25" s="23"/>
      <c r="J25" s="23"/>
      <c r="K25" s="23"/>
      <c r="L25" s="23"/>
      <c r="M25" s="23"/>
      <c r="N25" s="45"/>
      <c r="O25" s="23"/>
      <c r="P25" s="23" t="s">
        <v>119</v>
      </c>
      <c r="Q25" s="27"/>
      <c r="R25" s="3"/>
      <c r="S25" s="3"/>
      <c r="T25" s="3"/>
      <c r="U25" s="3"/>
      <c r="V25" s="3"/>
      <c r="W25" s="3"/>
      <c r="X25" s="3"/>
      <c r="Y25" s="3"/>
    </row>
    <row r="26" spans="1:25" ht="11.25" customHeight="1">
      <c r="A26" s="22"/>
      <c r="B26" s="23"/>
      <c r="C26" s="222"/>
      <c r="D26" s="44" t="s">
        <v>74</v>
      </c>
      <c r="E26" s="23"/>
      <c r="F26" s="23"/>
      <c r="G26" s="23"/>
      <c r="H26" s="90"/>
      <c r="I26" s="91" t="s">
        <v>51</v>
      </c>
      <c r="J26" s="83" t="s">
        <v>47</v>
      </c>
      <c r="K26" s="46"/>
      <c r="L26" s="50"/>
      <c r="M26" s="68" t="s">
        <v>46</v>
      </c>
      <c r="N26" s="118">
        <f aca="true" t="shared" si="0" ref="N26:N38">H26*K26</f>
        <v>0</v>
      </c>
      <c r="O26" s="23"/>
      <c r="P26" s="168"/>
      <c r="Q26" s="27">
        <v>1</v>
      </c>
      <c r="R26" s="3"/>
      <c r="S26" s="3"/>
      <c r="T26" s="3"/>
      <c r="U26" s="3"/>
      <c r="V26" s="3"/>
      <c r="W26" s="3"/>
      <c r="X26" s="3"/>
      <c r="Y26" s="3"/>
    </row>
    <row r="27" spans="1:25" ht="11.25" customHeight="1">
      <c r="A27" s="22"/>
      <c r="B27" s="23"/>
      <c r="C27" s="222"/>
      <c r="D27" s="44" t="s">
        <v>15</v>
      </c>
      <c r="E27" s="214"/>
      <c r="F27" s="214"/>
      <c r="G27" s="23"/>
      <c r="H27" s="90">
        <v>0</v>
      </c>
      <c r="I27" s="91" t="s">
        <v>51</v>
      </c>
      <c r="J27" s="83" t="s">
        <v>47</v>
      </c>
      <c r="K27" s="46"/>
      <c r="L27" s="50"/>
      <c r="M27" s="68" t="s">
        <v>46</v>
      </c>
      <c r="N27" s="118">
        <f t="shared" si="0"/>
        <v>0</v>
      </c>
      <c r="O27" s="23"/>
      <c r="P27" s="169"/>
      <c r="Q27" s="27">
        <v>2</v>
      </c>
      <c r="R27" s="3"/>
      <c r="S27" s="3"/>
      <c r="T27" s="3"/>
      <c r="U27" s="3"/>
      <c r="V27" s="3"/>
      <c r="W27" s="3"/>
      <c r="X27" s="3"/>
      <c r="Y27" s="3"/>
    </row>
    <row r="28" spans="1:25" ht="11.25" customHeight="1">
      <c r="A28" s="22"/>
      <c r="B28" s="23"/>
      <c r="C28" s="222"/>
      <c r="D28" s="44" t="s">
        <v>15</v>
      </c>
      <c r="E28" s="214"/>
      <c r="F28" s="214"/>
      <c r="G28" s="23"/>
      <c r="H28" s="90"/>
      <c r="I28" s="91" t="s">
        <v>51</v>
      </c>
      <c r="J28" s="83" t="s">
        <v>47</v>
      </c>
      <c r="K28" s="46"/>
      <c r="L28" s="50"/>
      <c r="M28" s="68" t="s">
        <v>46</v>
      </c>
      <c r="N28" s="118">
        <f t="shared" si="0"/>
        <v>0</v>
      </c>
      <c r="O28" s="23"/>
      <c r="P28" s="169"/>
      <c r="Q28" s="27">
        <v>3</v>
      </c>
      <c r="R28" s="3"/>
      <c r="S28" s="3"/>
      <c r="T28" s="3"/>
      <c r="U28" s="3"/>
      <c r="V28" s="3"/>
      <c r="W28" s="3"/>
      <c r="X28" s="3"/>
      <c r="Y28" s="3"/>
    </row>
    <row r="29" spans="1:25" ht="11.25" customHeight="1">
      <c r="A29" s="22"/>
      <c r="B29" s="23"/>
      <c r="C29" s="101"/>
      <c r="D29" s="44" t="s">
        <v>15</v>
      </c>
      <c r="E29" s="214"/>
      <c r="F29" s="214"/>
      <c r="G29" s="23"/>
      <c r="H29" s="90"/>
      <c r="I29" s="91" t="s">
        <v>51</v>
      </c>
      <c r="J29" s="83" t="s">
        <v>47</v>
      </c>
      <c r="K29" s="46"/>
      <c r="L29" s="50"/>
      <c r="M29" s="68" t="s">
        <v>46</v>
      </c>
      <c r="N29" s="118">
        <f t="shared" si="0"/>
        <v>0</v>
      </c>
      <c r="O29" s="23"/>
      <c r="P29" s="169"/>
      <c r="Q29" s="27">
        <v>4</v>
      </c>
      <c r="R29" s="3"/>
      <c r="S29" s="3"/>
      <c r="T29" s="3"/>
      <c r="U29" s="3"/>
      <c r="V29" s="3"/>
      <c r="W29" s="3"/>
      <c r="X29" s="3"/>
      <c r="Y29" s="3"/>
    </row>
    <row r="30" spans="1:25" ht="11.25" customHeight="1">
      <c r="A30" s="22"/>
      <c r="B30" s="23"/>
      <c r="C30" s="101"/>
      <c r="D30" s="44" t="s">
        <v>15</v>
      </c>
      <c r="E30" s="214"/>
      <c r="F30" s="214"/>
      <c r="G30" s="23"/>
      <c r="H30" s="90"/>
      <c r="I30" s="91" t="s">
        <v>51</v>
      </c>
      <c r="J30" s="83" t="s">
        <v>47</v>
      </c>
      <c r="K30" s="46"/>
      <c r="L30" s="50"/>
      <c r="M30" s="68" t="s">
        <v>46</v>
      </c>
      <c r="N30" s="118">
        <f t="shared" si="0"/>
        <v>0</v>
      </c>
      <c r="O30" s="23"/>
      <c r="P30" s="169"/>
      <c r="Q30" s="27">
        <v>5</v>
      </c>
      <c r="R30" s="3"/>
      <c r="S30" s="3"/>
      <c r="T30" s="3"/>
      <c r="U30" s="3"/>
      <c r="V30" s="3"/>
      <c r="W30" s="3"/>
      <c r="X30" s="3"/>
      <c r="Y30" s="3"/>
    </row>
    <row r="31" spans="1:25" ht="11.25" customHeight="1">
      <c r="A31" s="22"/>
      <c r="B31" s="23"/>
      <c r="C31" s="115"/>
      <c r="D31" s="44" t="s">
        <v>15</v>
      </c>
      <c r="E31" s="214"/>
      <c r="F31" s="214"/>
      <c r="G31" s="23"/>
      <c r="H31" s="90"/>
      <c r="I31" s="91" t="s">
        <v>51</v>
      </c>
      <c r="J31" s="83" t="s">
        <v>47</v>
      </c>
      <c r="K31" s="46"/>
      <c r="L31" s="50"/>
      <c r="M31" s="68" t="s">
        <v>46</v>
      </c>
      <c r="N31" s="118">
        <f t="shared" si="0"/>
        <v>0</v>
      </c>
      <c r="O31" s="23"/>
      <c r="P31" s="169"/>
      <c r="Q31" s="27">
        <v>6</v>
      </c>
      <c r="R31" s="3"/>
      <c r="S31" s="3"/>
      <c r="T31" s="3"/>
      <c r="U31" s="3"/>
      <c r="V31" s="3"/>
      <c r="W31" s="3"/>
      <c r="X31" s="3"/>
      <c r="Y31" s="3"/>
    </row>
    <row r="32" spans="1:25" ht="11.25" customHeight="1">
      <c r="A32" s="22"/>
      <c r="B32" s="23"/>
      <c r="C32" s="115"/>
      <c r="D32" s="44" t="s">
        <v>15</v>
      </c>
      <c r="E32" s="214"/>
      <c r="F32" s="214"/>
      <c r="G32" s="23"/>
      <c r="H32" s="90"/>
      <c r="I32" s="91" t="s">
        <v>51</v>
      </c>
      <c r="J32" s="83" t="s">
        <v>47</v>
      </c>
      <c r="K32" s="46"/>
      <c r="L32" s="50"/>
      <c r="M32" s="68" t="s">
        <v>46</v>
      </c>
      <c r="N32" s="118">
        <f t="shared" si="0"/>
        <v>0</v>
      </c>
      <c r="O32" s="23"/>
      <c r="P32" s="169"/>
      <c r="Q32" s="27">
        <v>7</v>
      </c>
      <c r="R32" s="3"/>
      <c r="S32" s="3"/>
      <c r="T32" s="3"/>
      <c r="U32" s="3"/>
      <c r="V32" s="3"/>
      <c r="W32" s="3"/>
      <c r="X32" s="3"/>
      <c r="Y32" s="3"/>
    </row>
    <row r="33" spans="1:25" ht="11.25" customHeight="1">
      <c r="A33" s="22"/>
      <c r="B33" s="23"/>
      <c r="C33" s="115"/>
      <c r="D33" s="44" t="s">
        <v>15</v>
      </c>
      <c r="E33" s="214"/>
      <c r="F33" s="214"/>
      <c r="G33" s="23"/>
      <c r="H33" s="90"/>
      <c r="I33" s="91" t="s">
        <v>51</v>
      </c>
      <c r="J33" s="83" t="s">
        <v>47</v>
      </c>
      <c r="K33" s="46"/>
      <c r="L33" s="50"/>
      <c r="M33" s="68" t="s">
        <v>46</v>
      </c>
      <c r="N33" s="118">
        <f t="shared" si="0"/>
        <v>0</v>
      </c>
      <c r="O33" s="23"/>
      <c r="P33" s="169"/>
      <c r="Q33" s="27">
        <v>8</v>
      </c>
      <c r="R33" s="3"/>
      <c r="S33" s="3"/>
      <c r="T33" s="3"/>
      <c r="U33" s="3"/>
      <c r="V33" s="3"/>
      <c r="W33" s="3"/>
      <c r="X33" s="3"/>
      <c r="Y33" s="3"/>
    </row>
    <row r="34" spans="1:25" ht="11.25" customHeight="1">
      <c r="A34" s="22"/>
      <c r="B34" s="23"/>
      <c r="C34" s="115"/>
      <c r="D34" s="44" t="s">
        <v>15</v>
      </c>
      <c r="E34" s="214"/>
      <c r="F34" s="214"/>
      <c r="G34" s="23"/>
      <c r="H34" s="90"/>
      <c r="I34" s="91" t="s">
        <v>51</v>
      </c>
      <c r="J34" s="83" t="s">
        <v>47</v>
      </c>
      <c r="K34" s="46"/>
      <c r="L34" s="50"/>
      <c r="M34" s="68" t="s">
        <v>46</v>
      </c>
      <c r="N34" s="118">
        <f t="shared" si="0"/>
        <v>0</v>
      </c>
      <c r="O34" s="23"/>
      <c r="P34" s="169"/>
      <c r="Q34" s="27">
        <v>9</v>
      </c>
      <c r="R34" s="3"/>
      <c r="S34" s="3"/>
      <c r="T34" s="3"/>
      <c r="U34" s="3"/>
      <c r="V34" s="3"/>
      <c r="W34" s="3"/>
      <c r="X34" s="3"/>
      <c r="Y34" s="3"/>
    </row>
    <row r="35" spans="1:25" ht="11.25" customHeight="1">
      <c r="A35" s="22"/>
      <c r="B35" s="23"/>
      <c r="C35" s="115"/>
      <c r="D35" s="44" t="s">
        <v>15</v>
      </c>
      <c r="E35" s="214"/>
      <c r="F35" s="214"/>
      <c r="G35" s="23"/>
      <c r="H35" s="90"/>
      <c r="I35" s="91" t="s">
        <v>51</v>
      </c>
      <c r="J35" s="83" t="s">
        <v>47</v>
      </c>
      <c r="K35" s="46"/>
      <c r="L35" s="50"/>
      <c r="M35" s="68" t="s">
        <v>46</v>
      </c>
      <c r="N35" s="118">
        <f t="shared" si="0"/>
        <v>0</v>
      </c>
      <c r="O35" s="23"/>
      <c r="P35" s="169"/>
      <c r="Q35" s="27">
        <v>10</v>
      </c>
      <c r="R35" s="3"/>
      <c r="S35" s="3"/>
      <c r="T35" s="3"/>
      <c r="U35" s="3"/>
      <c r="V35" s="3"/>
      <c r="W35" s="3"/>
      <c r="X35" s="3"/>
      <c r="Y35" s="3"/>
    </row>
    <row r="36" spans="1:25" ht="11.25" customHeight="1">
      <c r="A36" s="22"/>
      <c r="B36" s="23"/>
      <c r="C36" s="115"/>
      <c r="D36" s="44" t="s">
        <v>15</v>
      </c>
      <c r="E36" s="214"/>
      <c r="F36" s="214"/>
      <c r="G36" s="23"/>
      <c r="H36" s="90"/>
      <c r="I36" s="91" t="s">
        <v>51</v>
      </c>
      <c r="J36" s="83" t="s">
        <v>47</v>
      </c>
      <c r="K36" s="46"/>
      <c r="L36" s="50"/>
      <c r="M36" s="68" t="s">
        <v>46</v>
      </c>
      <c r="N36" s="118">
        <f t="shared" si="0"/>
        <v>0</v>
      </c>
      <c r="O36" s="23"/>
      <c r="P36" s="169"/>
      <c r="Q36" s="27">
        <v>11</v>
      </c>
      <c r="R36" s="3"/>
      <c r="S36" s="3"/>
      <c r="T36" s="3"/>
      <c r="U36" s="3"/>
      <c r="V36" s="3"/>
      <c r="W36" s="3"/>
      <c r="X36" s="3"/>
      <c r="Y36" s="3"/>
    </row>
    <row r="37" spans="1:25" ht="11.25" customHeight="1">
      <c r="A37" s="22"/>
      <c r="B37" s="23"/>
      <c r="C37" s="115"/>
      <c r="D37" s="44" t="s">
        <v>15</v>
      </c>
      <c r="E37" s="214"/>
      <c r="F37" s="214"/>
      <c r="G37" s="23"/>
      <c r="H37" s="90"/>
      <c r="I37" s="91" t="s">
        <v>51</v>
      </c>
      <c r="J37" s="83" t="s">
        <v>47</v>
      </c>
      <c r="K37" s="46"/>
      <c r="L37" s="50"/>
      <c r="M37" s="68" t="s">
        <v>46</v>
      </c>
      <c r="N37" s="118">
        <f t="shared" si="0"/>
        <v>0</v>
      </c>
      <c r="O37" s="23"/>
      <c r="P37" s="169"/>
      <c r="Q37" s="27">
        <v>12</v>
      </c>
      <c r="R37" s="3"/>
      <c r="S37" s="3"/>
      <c r="T37" s="3"/>
      <c r="U37" s="3"/>
      <c r="V37" s="3"/>
      <c r="W37" s="3"/>
      <c r="X37" s="3"/>
      <c r="Y37" s="3"/>
    </row>
    <row r="38" spans="1:25" ht="11.25" customHeight="1">
      <c r="A38" s="22"/>
      <c r="B38" s="23"/>
      <c r="C38" s="115"/>
      <c r="D38" s="44" t="s">
        <v>92</v>
      </c>
      <c r="E38" s="122"/>
      <c r="F38" s="122"/>
      <c r="G38" s="23"/>
      <c r="H38" s="90"/>
      <c r="I38" s="91" t="s">
        <v>51</v>
      </c>
      <c r="J38" s="83" t="s">
        <v>47</v>
      </c>
      <c r="K38" s="46"/>
      <c r="L38" s="50"/>
      <c r="M38" s="68" t="s">
        <v>46</v>
      </c>
      <c r="N38" s="118">
        <f t="shared" si="0"/>
        <v>0</v>
      </c>
      <c r="O38" s="23"/>
      <c r="P38" s="169"/>
      <c r="Q38" s="27">
        <v>13</v>
      </c>
      <c r="R38" s="3"/>
      <c r="S38" s="3"/>
      <c r="T38" s="3"/>
      <c r="U38" s="3"/>
      <c r="V38" s="3"/>
      <c r="W38" s="3"/>
      <c r="X38" s="3"/>
      <c r="Y38" s="3"/>
    </row>
    <row r="39" spans="1:25" ht="22.5" customHeight="1">
      <c r="A39" s="22"/>
      <c r="B39" s="23"/>
      <c r="C39" s="146">
        <v>1</v>
      </c>
      <c r="D39" s="44"/>
      <c r="E39" s="116"/>
      <c r="F39" s="116"/>
      <c r="G39" s="116"/>
      <c r="H39" s="117"/>
      <c r="I39" s="116"/>
      <c r="J39" s="116"/>
      <c r="K39" s="47"/>
      <c r="L39" s="47"/>
      <c r="N39" s="48"/>
      <c r="O39" s="3"/>
      <c r="P39" s="43"/>
      <c r="Q39" s="27"/>
      <c r="R39" s="3"/>
      <c r="S39" s="3"/>
      <c r="T39" s="3"/>
      <c r="U39" s="3"/>
      <c r="V39" s="3"/>
      <c r="W39" s="3"/>
      <c r="X39" s="3"/>
      <c r="Y39" s="3"/>
    </row>
    <row r="40" spans="1:25" s="81" customFormat="1" ht="21.75" customHeight="1" hidden="1">
      <c r="A40" s="170"/>
      <c r="B40" s="26"/>
      <c r="D40" s="193" t="s">
        <v>90</v>
      </c>
      <c r="E40" s="172"/>
      <c r="F40" s="173"/>
      <c r="G40" s="174"/>
      <c r="H40" s="175"/>
      <c r="I40" s="175"/>
      <c r="J40" s="176"/>
      <c r="K40" s="173"/>
      <c r="L40" s="173"/>
      <c r="M40" s="172"/>
      <c r="N40" s="173"/>
      <c r="O40" s="172"/>
      <c r="P40" s="177">
        <f>SUM(N26:N38)</f>
        <v>0</v>
      </c>
      <c r="Q40" s="178"/>
      <c r="R40" s="179"/>
      <c r="S40" s="179"/>
      <c r="T40" s="179"/>
      <c r="U40" s="179"/>
      <c r="V40" s="179"/>
      <c r="W40" s="179"/>
      <c r="X40" s="179"/>
      <c r="Y40" s="179"/>
    </row>
    <row r="41" spans="1:25" s="81" customFormat="1" ht="16.5" customHeight="1" hidden="1">
      <c r="A41" s="170"/>
      <c r="B41" s="26"/>
      <c r="C41" s="24"/>
      <c r="D41" s="180" t="s">
        <v>91</v>
      </c>
      <c r="E41" s="26"/>
      <c r="F41" s="26"/>
      <c r="G41" s="26"/>
      <c r="H41" s="26"/>
      <c r="I41" s="26"/>
      <c r="J41" s="26"/>
      <c r="K41" s="26"/>
      <c r="L41" s="26"/>
      <c r="M41" s="26"/>
      <c r="N41" s="26"/>
      <c r="O41" s="26"/>
      <c r="P41" s="181"/>
      <c r="Q41" s="24"/>
      <c r="R41" s="179"/>
      <c r="S41" s="179"/>
      <c r="T41" s="179"/>
      <c r="U41" s="179"/>
      <c r="V41" s="179"/>
      <c r="W41" s="179"/>
      <c r="X41" s="179"/>
      <c r="Y41" s="179"/>
    </row>
    <row r="42" spans="1:25" s="81" customFormat="1" ht="11.25" customHeight="1" hidden="1">
      <c r="A42" s="170"/>
      <c r="B42" s="26"/>
      <c r="C42" s="24"/>
      <c r="D42" s="25" t="s">
        <v>14</v>
      </c>
      <c r="E42" s="26"/>
      <c r="F42" s="26"/>
      <c r="G42" s="26"/>
      <c r="H42" s="26"/>
      <c r="I42" s="26"/>
      <c r="J42" s="26"/>
      <c r="K42" s="26"/>
      <c r="L42" s="26"/>
      <c r="M42" s="26"/>
      <c r="N42" s="26"/>
      <c r="O42" s="26"/>
      <c r="P42" s="23" t="s">
        <v>119</v>
      </c>
      <c r="Q42" s="24"/>
      <c r="R42" s="179"/>
      <c r="S42" s="179"/>
      <c r="T42" s="179"/>
      <c r="U42" s="179"/>
      <c r="V42" s="179"/>
      <c r="W42" s="179"/>
      <c r="X42" s="179"/>
      <c r="Y42" s="179"/>
    </row>
    <row r="43" spans="1:25" s="81" customFormat="1" ht="11.25" customHeight="1" hidden="1">
      <c r="A43" s="170"/>
      <c r="B43" s="26"/>
      <c r="C43" s="24"/>
      <c r="D43" s="25" t="s">
        <v>15</v>
      </c>
      <c r="E43" s="214"/>
      <c r="F43" s="214"/>
      <c r="G43" s="26"/>
      <c r="H43" s="90"/>
      <c r="I43" s="91" t="s">
        <v>51</v>
      </c>
      <c r="J43" s="182" t="s">
        <v>47</v>
      </c>
      <c r="K43" s="90"/>
      <c r="L43" s="50"/>
      <c r="M43" s="160" t="s">
        <v>46</v>
      </c>
      <c r="N43" s="183">
        <f aca="true" t="shared" si="1" ref="N43:N48">H43*K43</f>
        <v>0</v>
      </c>
      <c r="O43" s="26"/>
      <c r="P43" s="169"/>
      <c r="Q43" s="24">
        <v>14</v>
      </c>
      <c r="R43" s="179"/>
      <c r="S43" s="179"/>
      <c r="T43" s="179"/>
      <c r="U43" s="179"/>
      <c r="V43" s="179"/>
      <c r="W43" s="179"/>
      <c r="X43" s="179"/>
      <c r="Y43" s="179"/>
    </row>
    <row r="44" spans="1:25" s="81" customFormat="1" ht="11.25" customHeight="1" hidden="1">
      <c r="A44" s="170"/>
      <c r="B44" s="26"/>
      <c r="C44" s="24"/>
      <c r="D44" s="25" t="s">
        <v>15</v>
      </c>
      <c r="E44" s="214"/>
      <c r="F44" s="214"/>
      <c r="G44" s="26"/>
      <c r="H44" s="90"/>
      <c r="I44" s="91" t="s">
        <v>51</v>
      </c>
      <c r="J44" s="182" t="s">
        <v>47</v>
      </c>
      <c r="K44" s="90"/>
      <c r="L44" s="50"/>
      <c r="M44" s="160" t="s">
        <v>46</v>
      </c>
      <c r="N44" s="183">
        <f t="shared" si="1"/>
        <v>0</v>
      </c>
      <c r="O44" s="26"/>
      <c r="P44" s="169"/>
      <c r="Q44" s="24">
        <v>15</v>
      </c>
      <c r="R44" s="179"/>
      <c r="S44" s="179"/>
      <c r="T44" s="179"/>
      <c r="U44" s="179"/>
      <c r="V44" s="179"/>
      <c r="W44" s="179"/>
      <c r="X44" s="179"/>
      <c r="Y44" s="179"/>
    </row>
    <row r="45" spans="1:25" s="81" customFormat="1" ht="11.25" customHeight="1" hidden="1">
      <c r="A45" s="170"/>
      <c r="B45" s="26"/>
      <c r="C45" s="24"/>
      <c r="D45" s="25" t="s">
        <v>15</v>
      </c>
      <c r="E45" s="214"/>
      <c r="F45" s="214"/>
      <c r="G45" s="26"/>
      <c r="H45" s="90"/>
      <c r="I45" s="91" t="s">
        <v>51</v>
      </c>
      <c r="J45" s="182" t="s">
        <v>47</v>
      </c>
      <c r="K45" s="90"/>
      <c r="L45" s="50"/>
      <c r="M45" s="160" t="s">
        <v>46</v>
      </c>
      <c r="N45" s="183">
        <f t="shared" si="1"/>
        <v>0</v>
      </c>
      <c r="O45" s="26"/>
      <c r="P45" s="169"/>
      <c r="Q45" s="24">
        <v>16</v>
      </c>
      <c r="R45" s="179"/>
      <c r="S45" s="179"/>
      <c r="T45" s="179"/>
      <c r="U45" s="179"/>
      <c r="V45" s="179"/>
      <c r="W45" s="179"/>
      <c r="X45" s="179"/>
      <c r="Y45" s="179"/>
    </row>
    <row r="46" spans="1:25" s="81" customFormat="1" ht="11.25" customHeight="1" hidden="1">
      <c r="A46" s="170"/>
      <c r="B46" s="26"/>
      <c r="C46" s="24"/>
      <c r="D46" s="25" t="s">
        <v>15</v>
      </c>
      <c r="E46" s="214"/>
      <c r="F46" s="214"/>
      <c r="G46" s="26"/>
      <c r="H46" s="90"/>
      <c r="I46" s="91" t="s">
        <v>51</v>
      </c>
      <c r="J46" s="182" t="s">
        <v>47</v>
      </c>
      <c r="K46" s="90"/>
      <c r="L46" s="50"/>
      <c r="M46" s="160" t="s">
        <v>46</v>
      </c>
      <c r="N46" s="183">
        <f t="shared" si="1"/>
        <v>0</v>
      </c>
      <c r="O46" s="26"/>
      <c r="P46" s="169"/>
      <c r="Q46" s="24">
        <v>17</v>
      </c>
      <c r="R46" s="179"/>
      <c r="S46" s="179"/>
      <c r="T46" s="179"/>
      <c r="U46" s="179"/>
      <c r="V46" s="179"/>
      <c r="W46" s="179"/>
      <c r="X46" s="179"/>
      <c r="Y46" s="179"/>
    </row>
    <row r="47" spans="1:25" s="81" customFormat="1" ht="11.25" customHeight="1" hidden="1">
      <c r="A47" s="170"/>
      <c r="B47" s="26"/>
      <c r="C47" s="24"/>
      <c r="D47" s="25" t="s">
        <v>15</v>
      </c>
      <c r="E47" s="214"/>
      <c r="F47" s="214"/>
      <c r="G47" s="26"/>
      <c r="H47" s="90"/>
      <c r="I47" s="91" t="s">
        <v>51</v>
      </c>
      <c r="J47" s="182" t="s">
        <v>47</v>
      </c>
      <c r="K47" s="90"/>
      <c r="L47" s="50"/>
      <c r="M47" s="160" t="s">
        <v>46</v>
      </c>
      <c r="N47" s="183">
        <f t="shared" si="1"/>
        <v>0</v>
      </c>
      <c r="O47" s="26"/>
      <c r="P47" s="169"/>
      <c r="Q47" s="24">
        <v>18</v>
      </c>
      <c r="R47" s="179"/>
      <c r="S47" s="179"/>
      <c r="T47" s="179"/>
      <c r="U47" s="179"/>
      <c r="V47" s="179"/>
      <c r="W47" s="179"/>
      <c r="X47" s="179"/>
      <c r="Y47" s="179"/>
    </row>
    <row r="48" spans="1:25" s="81" customFormat="1" ht="11.25" customHeight="1" hidden="1">
      <c r="A48" s="170"/>
      <c r="B48" s="26"/>
      <c r="C48" s="24"/>
      <c r="D48" s="28" t="s">
        <v>15</v>
      </c>
      <c r="E48" s="214"/>
      <c r="F48" s="214"/>
      <c r="G48" s="26"/>
      <c r="H48" s="90"/>
      <c r="I48" s="91" t="s">
        <v>51</v>
      </c>
      <c r="J48" s="184" t="s">
        <v>47</v>
      </c>
      <c r="K48" s="90"/>
      <c r="L48" s="50"/>
      <c r="M48" s="160" t="s">
        <v>46</v>
      </c>
      <c r="N48" s="183">
        <f t="shared" si="1"/>
        <v>0</v>
      </c>
      <c r="O48" s="26"/>
      <c r="P48" s="169"/>
      <c r="Q48" s="24">
        <v>19</v>
      </c>
      <c r="R48" s="179"/>
      <c r="S48" s="179"/>
      <c r="T48" s="179"/>
      <c r="U48" s="179"/>
      <c r="V48" s="179"/>
      <c r="W48" s="179"/>
      <c r="X48" s="179"/>
      <c r="Y48" s="179"/>
    </row>
    <row r="49" spans="1:25" s="81" customFormat="1" ht="21.75" customHeight="1" hidden="1">
      <c r="A49" s="170"/>
      <c r="B49" s="26"/>
      <c r="D49" s="171" t="s">
        <v>93</v>
      </c>
      <c r="E49" s="172"/>
      <c r="F49" s="173"/>
      <c r="G49" s="174"/>
      <c r="H49" s="175"/>
      <c r="I49" s="175"/>
      <c r="J49" s="176"/>
      <c r="K49" s="173"/>
      <c r="L49" s="173"/>
      <c r="M49" s="172"/>
      <c r="N49" s="173"/>
      <c r="O49" s="172"/>
      <c r="P49" s="185">
        <f>SUM(N43:N48)</f>
        <v>0</v>
      </c>
      <c r="Q49" s="178"/>
      <c r="R49" s="179"/>
      <c r="S49" s="179"/>
      <c r="T49" s="179"/>
      <c r="U49" s="179"/>
      <c r="V49" s="179"/>
      <c r="W49" s="179"/>
      <c r="X49" s="179"/>
      <c r="Y49" s="179"/>
    </row>
    <row r="50" spans="1:25" ht="21.75" customHeight="1">
      <c r="A50" s="22"/>
      <c r="B50" s="23"/>
      <c r="D50" s="192" t="s">
        <v>48</v>
      </c>
      <c r="E50" s="51"/>
      <c r="F50" s="52"/>
      <c r="G50" s="53"/>
      <c r="H50" s="54"/>
      <c r="I50" s="54"/>
      <c r="J50" s="55"/>
      <c r="K50" s="52"/>
      <c r="L50" s="52"/>
      <c r="M50" s="51"/>
      <c r="N50" s="52"/>
      <c r="O50" s="51"/>
      <c r="P50" s="82">
        <f>P40+P49</f>
        <v>0</v>
      </c>
      <c r="Q50" s="56"/>
      <c r="R50" s="3"/>
      <c r="S50" s="3"/>
      <c r="T50" s="3"/>
      <c r="U50" s="3"/>
      <c r="V50" s="3"/>
      <c r="W50" s="3"/>
      <c r="X50" s="3"/>
      <c r="Y50" s="3"/>
    </row>
    <row r="51" spans="1:25" ht="17.25" customHeight="1">
      <c r="A51" s="58"/>
      <c r="B51" s="14" t="s">
        <v>16</v>
      </c>
      <c r="C51" s="209" t="s">
        <v>17</v>
      </c>
      <c r="D51" s="38"/>
      <c r="E51" s="39"/>
      <c r="F51" s="39"/>
      <c r="G51" s="39"/>
      <c r="H51" s="39"/>
      <c r="I51" s="39"/>
      <c r="J51" s="39"/>
      <c r="K51" s="39"/>
      <c r="L51" s="39"/>
      <c r="M51" s="39"/>
      <c r="N51" s="39"/>
      <c r="O51" s="39"/>
      <c r="P51" s="59"/>
      <c r="Q51" s="21"/>
      <c r="R51" s="3"/>
      <c r="S51" s="3"/>
      <c r="T51" s="3"/>
      <c r="U51" s="3"/>
      <c r="V51" s="3"/>
      <c r="W51" s="3"/>
      <c r="X51" s="3"/>
      <c r="Y51" s="3"/>
    </row>
    <row r="52" spans="1:25" ht="11.25" customHeight="1">
      <c r="A52" s="22"/>
      <c r="B52" s="23"/>
      <c r="C52" s="222" t="s">
        <v>58</v>
      </c>
      <c r="D52" s="60">
        <v>0</v>
      </c>
      <c r="E52" s="23"/>
      <c r="F52" s="23" t="s">
        <v>15</v>
      </c>
      <c r="G52" s="61"/>
      <c r="H52" s="62" t="s">
        <v>52</v>
      </c>
      <c r="I52" s="62"/>
      <c r="J52" s="83" t="s">
        <v>47</v>
      </c>
      <c r="K52" s="46"/>
      <c r="L52" s="50"/>
      <c r="M52" s="68" t="s">
        <v>46</v>
      </c>
      <c r="N52" s="85">
        <f>G52*K52</f>
        <v>0</v>
      </c>
      <c r="O52" s="23"/>
      <c r="P52" s="23"/>
      <c r="Q52" s="27"/>
      <c r="R52" s="3"/>
      <c r="S52" s="3"/>
      <c r="T52" s="3"/>
      <c r="U52" s="3"/>
      <c r="V52" s="3"/>
      <c r="W52" s="3"/>
      <c r="X52" s="3"/>
      <c r="Y52" s="3"/>
    </row>
    <row r="53" spans="1:25" ht="11.25" customHeight="1">
      <c r="A53" s="22"/>
      <c r="B53" s="23"/>
      <c r="C53" s="222"/>
      <c r="D53" s="60">
        <v>0</v>
      </c>
      <c r="E53" s="23"/>
      <c r="F53" s="23" t="s">
        <v>18</v>
      </c>
      <c r="G53" s="23"/>
      <c r="H53" s="23"/>
      <c r="I53" s="23"/>
      <c r="K53" s="23"/>
      <c r="L53" s="23"/>
      <c r="M53" s="68"/>
      <c r="N53" s="85">
        <f>G53*K53</f>
        <v>0</v>
      </c>
      <c r="O53" s="23"/>
      <c r="P53" s="23"/>
      <c r="Q53" s="27"/>
      <c r="R53" s="3"/>
      <c r="S53" s="3"/>
      <c r="T53" s="3"/>
      <c r="U53" s="3"/>
      <c r="V53" s="3"/>
      <c r="W53" s="3"/>
      <c r="X53" s="3"/>
      <c r="Y53" s="3"/>
    </row>
    <row r="54" spans="1:25" ht="13.5" customHeight="1">
      <c r="A54" s="22"/>
      <c r="B54" s="23"/>
      <c r="C54" s="222"/>
      <c r="D54" s="63">
        <v>0</v>
      </c>
      <c r="E54" s="32"/>
      <c r="F54" s="32" t="s">
        <v>15</v>
      </c>
      <c r="G54" s="64"/>
      <c r="H54" s="32" t="s">
        <v>51</v>
      </c>
      <c r="I54" s="32"/>
      <c r="J54" s="84" t="s">
        <v>47</v>
      </c>
      <c r="K54" s="57"/>
      <c r="L54" s="92"/>
      <c r="M54" s="68" t="s">
        <v>46</v>
      </c>
      <c r="N54" s="86">
        <f>G54*K54</f>
        <v>0</v>
      </c>
      <c r="O54" s="23"/>
      <c r="P54" s="32"/>
      <c r="Q54" s="31"/>
      <c r="R54" s="3"/>
      <c r="S54" s="3"/>
      <c r="T54" s="3"/>
      <c r="U54" s="3"/>
      <c r="V54" s="3"/>
      <c r="W54" s="3"/>
      <c r="X54" s="3"/>
      <c r="Y54" s="3"/>
    </row>
    <row r="55" spans="1:25" ht="21.75" customHeight="1">
      <c r="A55" s="16"/>
      <c r="B55" s="32"/>
      <c r="C55" s="37"/>
      <c r="D55" s="135" t="s">
        <v>50</v>
      </c>
      <c r="E55" s="51"/>
      <c r="F55" s="52"/>
      <c r="G55" s="53"/>
      <c r="H55" s="54"/>
      <c r="I55" s="54"/>
      <c r="J55" s="55"/>
      <c r="K55" s="52"/>
      <c r="L55" s="52"/>
      <c r="M55" s="51"/>
      <c r="N55" s="29"/>
      <c r="O55" s="51"/>
      <c r="P55" s="82">
        <f>SUM(N52:N54)</f>
        <v>0</v>
      </c>
      <c r="Q55" s="56"/>
      <c r="R55" s="3"/>
      <c r="S55" s="3"/>
      <c r="T55" s="3"/>
      <c r="U55" s="3"/>
      <c r="V55" s="3"/>
      <c r="W55" s="3"/>
      <c r="X55" s="3"/>
      <c r="Y55" s="3"/>
    </row>
    <row r="56" spans="1:25" ht="16.5" customHeight="1">
      <c r="A56" s="58"/>
      <c r="B56" s="14" t="s">
        <v>19</v>
      </c>
      <c r="C56" s="209" t="s">
        <v>20</v>
      </c>
      <c r="D56" s="38"/>
      <c r="E56" s="39"/>
      <c r="F56" s="39"/>
      <c r="G56" s="39"/>
      <c r="H56" s="39"/>
      <c r="I56" s="39"/>
      <c r="J56" s="39"/>
      <c r="K56" s="39"/>
      <c r="L56" s="39"/>
      <c r="M56" s="39"/>
      <c r="N56" s="39"/>
      <c r="O56" s="39"/>
      <c r="P56" s="59"/>
      <c r="Q56" s="21"/>
      <c r="R56" s="3"/>
      <c r="S56" s="3"/>
      <c r="T56" s="3"/>
      <c r="U56" s="3"/>
      <c r="V56" s="3"/>
      <c r="W56" s="3"/>
      <c r="X56" s="3"/>
      <c r="Y56" s="3"/>
    </row>
    <row r="57" spans="1:25" ht="11.25" customHeight="1">
      <c r="A57" s="22"/>
      <c r="B57" s="23"/>
      <c r="C57" s="41"/>
      <c r="D57" s="44" t="s">
        <v>21</v>
      </c>
      <c r="E57" s="214"/>
      <c r="F57" s="214"/>
      <c r="G57" s="214"/>
      <c r="H57" s="214"/>
      <c r="I57" s="23"/>
      <c r="J57" s="23"/>
      <c r="K57" s="46"/>
      <c r="L57" s="23" t="s">
        <v>49</v>
      </c>
      <c r="M57" s="68" t="s">
        <v>46</v>
      </c>
      <c r="N57" s="85">
        <f aca="true" t="shared" si="2" ref="N57:N66">K57*AnzahlTN</f>
        <v>0</v>
      </c>
      <c r="O57" s="23"/>
      <c r="P57" s="23"/>
      <c r="Q57" s="27"/>
      <c r="R57" s="3"/>
      <c r="S57" s="3"/>
      <c r="T57" s="3"/>
      <c r="U57" s="3"/>
      <c r="V57" s="3"/>
      <c r="W57" s="3"/>
      <c r="X57" s="3"/>
      <c r="Y57" s="3"/>
    </row>
    <row r="58" spans="1:25" ht="11.25" customHeight="1">
      <c r="A58" s="22"/>
      <c r="B58" s="23"/>
      <c r="C58" s="27"/>
      <c r="D58" s="44"/>
      <c r="E58" s="214"/>
      <c r="F58" s="214"/>
      <c r="G58" s="214"/>
      <c r="H58" s="214"/>
      <c r="I58" s="23"/>
      <c r="J58" s="23"/>
      <c r="K58" s="46"/>
      <c r="L58" s="23" t="s">
        <v>49</v>
      </c>
      <c r="M58" s="68" t="s">
        <v>46</v>
      </c>
      <c r="N58" s="85">
        <f t="shared" si="2"/>
        <v>0</v>
      </c>
      <c r="O58" s="23"/>
      <c r="P58" s="23"/>
      <c r="Q58" s="27"/>
      <c r="R58" s="3"/>
      <c r="S58" s="3"/>
      <c r="T58" s="3"/>
      <c r="U58" s="3"/>
      <c r="V58" s="3"/>
      <c r="W58" s="3"/>
      <c r="X58" s="3"/>
      <c r="Y58" s="3"/>
    </row>
    <row r="59" spans="1:25" ht="11.25" customHeight="1">
      <c r="A59" s="22"/>
      <c r="B59" s="23"/>
      <c r="C59" s="27"/>
      <c r="D59" s="44"/>
      <c r="E59" s="214"/>
      <c r="F59" s="214"/>
      <c r="G59" s="214"/>
      <c r="H59" s="214"/>
      <c r="I59" s="23"/>
      <c r="J59" s="23"/>
      <c r="K59" s="46"/>
      <c r="L59" s="23" t="s">
        <v>49</v>
      </c>
      <c r="M59" s="68" t="s">
        <v>46</v>
      </c>
      <c r="N59" s="85">
        <f t="shared" si="2"/>
        <v>0</v>
      </c>
      <c r="O59" s="23"/>
      <c r="P59" s="23"/>
      <c r="Q59" s="27"/>
      <c r="R59" s="3"/>
      <c r="S59" s="3"/>
      <c r="T59" s="3"/>
      <c r="U59" s="3"/>
      <c r="V59" s="3"/>
      <c r="W59" s="3"/>
      <c r="X59" s="3"/>
      <c r="Y59" s="3"/>
    </row>
    <row r="60" spans="1:25" ht="11.25" customHeight="1">
      <c r="A60" s="22"/>
      <c r="B60" s="23"/>
      <c r="C60" s="27"/>
      <c r="D60" s="44"/>
      <c r="E60" s="214"/>
      <c r="F60" s="214"/>
      <c r="G60" s="214"/>
      <c r="H60" s="214"/>
      <c r="I60" s="23"/>
      <c r="J60" s="23"/>
      <c r="K60" s="46"/>
      <c r="L60" s="23" t="s">
        <v>49</v>
      </c>
      <c r="M60" s="68" t="s">
        <v>46</v>
      </c>
      <c r="N60" s="85">
        <f t="shared" si="2"/>
        <v>0</v>
      </c>
      <c r="O60" s="23"/>
      <c r="P60" s="23"/>
      <c r="Q60" s="27"/>
      <c r="R60" s="3"/>
      <c r="S60" s="3"/>
      <c r="T60" s="3"/>
      <c r="U60" s="3"/>
      <c r="V60" s="3"/>
      <c r="W60" s="3"/>
      <c r="X60" s="3"/>
      <c r="Y60" s="3"/>
    </row>
    <row r="61" spans="1:25" ht="11.25" customHeight="1">
      <c r="A61" s="22"/>
      <c r="B61" s="23"/>
      <c r="C61" s="27"/>
      <c r="D61" s="44"/>
      <c r="E61" s="214"/>
      <c r="F61" s="214"/>
      <c r="G61" s="214"/>
      <c r="H61" s="214"/>
      <c r="K61" s="46">
        <v>0</v>
      </c>
      <c r="L61" s="23" t="s">
        <v>49</v>
      </c>
      <c r="M61" s="68" t="s">
        <v>46</v>
      </c>
      <c r="N61" s="85">
        <f t="shared" si="2"/>
        <v>0</v>
      </c>
      <c r="O61" s="23"/>
      <c r="P61" s="23"/>
      <c r="Q61" s="27"/>
      <c r="R61" s="3"/>
      <c r="S61" s="3"/>
      <c r="T61" s="3"/>
      <c r="U61" s="3"/>
      <c r="V61" s="3"/>
      <c r="W61" s="3"/>
      <c r="X61" s="3"/>
      <c r="Y61" s="3"/>
    </row>
    <row r="62" spans="1:25" ht="11.25" customHeight="1">
      <c r="A62" s="22"/>
      <c r="B62" s="23"/>
      <c r="C62" s="27"/>
      <c r="D62" s="44"/>
      <c r="E62" s="214"/>
      <c r="F62" s="214"/>
      <c r="G62" s="214"/>
      <c r="H62" s="214"/>
      <c r="K62" s="46">
        <v>0</v>
      </c>
      <c r="L62" s="23" t="s">
        <v>49</v>
      </c>
      <c r="M62" s="68" t="s">
        <v>46</v>
      </c>
      <c r="N62" s="85">
        <f t="shared" si="2"/>
        <v>0</v>
      </c>
      <c r="O62" s="23"/>
      <c r="P62" s="23"/>
      <c r="Q62" s="27"/>
      <c r="R62" s="3"/>
      <c r="S62" s="3"/>
      <c r="T62" s="3"/>
      <c r="U62" s="3"/>
      <c r="V62" s="3"/>
      <c r="W62" s="3"/>
      <c r="X62" s="3"/>
      <c r="Y62" s="3"/>
    </row>
    <row r="63" spans="1:25" ht="11.25" customHeight="1">
      <c r="A63" s="22"/>
      <c r="B63" s="23"/>
      <c r="C63" s="27"/>
      <c r="D63" s="44"/>
      <c r="E63" s="214"/>
      <c r="F63" s="214"/>
      <c r="G63" s="214"/>
      <c r="H63" s="214"/>
      <c r="K63" s="46">
        <v>0</v>
      </c>
      <c r="L63" s="23" t="s">
        <v>49</v>
      </c>
      <c r="M63" s="68" t="s">
        <v>46</v>
      </c>
      <c r="N63" s="85">
        <f t="shared" si="2"/>
        <v>0</v>
      </c>
      <c r="O63" s="23"/>
      <c r="P63" s="23"/>
      <c r="Q63" s="27"/>
      <c r="R63" s="3"/>
      <c r="S63" s="3"/>
      <c r="T63" s="3"/>
      <c r="U63" s="3"/>
      <c r="V63" s="3"/>
      <c r="W63" s="3"/>
      <c r="X63" s="3"/>
      <c r="Y63" s="3"/>
    </row>
    <row r="64" spans="1:25" ht="11.25" customHeight="1">
      <c r="A64" s="22"/>
      <c r="B64" s="23"/>
      <c r="C64" s="27"/>
      <c r="D64" s="44"/>
      <c r="E64" s="214"/>
      <c r="F64" s="214"/>
      <c r="G64" s="214"/>
      <c r="H64" s="214"/>
      <c r="K64" s="46">
        <v>0</v>
      </c>
      <c r="L64" s="23" t="s">
        <v>49</v>
      </c>
      <c r="M64" s="68" t="s">
        <v>46</v>
      </c>
      <c r="N64" s="85">
        <f t="shared" si="2"/>
        <v>0</v>
      </c>
      <c r="O64" s="23"/>
      <c r="P64" s="23"/>
      <c r="Q64" s="27"/>
      <c r="R64" s="3"/>
      <c r="S64" s="3"/>
      <c r="T64" s="3"/>
      <c r="U64" s="3"/>
      <c r="V64" s="3"/>
      <c r="W64" s="3"/>
      <c r="X64" s="3"/>
      <c r="Y64" s="3"/>
    </row>
    <row r="65" spans="1:25" ht="11.25" customHeight="1">
      <c r="A65" s="22"/>
      <c r="B65" s="23"/>
      <c r="C65" s="27"/>
      <c r="D65" s="44"/>
      <c r="E65" s="214"/>
      <c r="F65" s="214"/>
      <c r="G65" s="214"/>
      <c r="H65" s="214"/>
      <c r="K65" s="46">
        <v>0</v>
      </c>
      <c r="L65" s="23" t="s">
        <v>49</v>
      </c>
      <c r="M65" s="68" t="s">
        <v>46</v>
      </c>
      <c r="N65" s="85">
        <f t="shared" si="2"/>
        <v>0</v>
      </c>
      <c r="O65" s="23"/>
      <c r="P65" s="23"/>
      <c r="Q65" s="27"/>
      <c r="R65" s="3"/>
      <c r="S65" s="3"/>
      <c r="T65" s="3"/>
      <c r="U65" s="3"/>
      <c r="V65" s="3"/>
      <c r="W65" s="3"/>
      <c r="X65" s="3"/>
      <c r="Y65" s="3"/>
    </row>
    <row r="66" spans="1:25" ht="11.25" customHeight="1">
      <c r="A66" s="22"/>
      <c r="B66" s="23"/>
      <c r="C66" s="27"/>
      <c r="D66" s="49"/>
      <c r="E66" s="215"/>
      <c r="F66" s="215"/>
      <c r="G66" s="215"/>
      <c r="H66" s="215"/>
      <c r="K66" s="87">
        <v>0</v>
      </c>
      <c r="L66" s="23" t="s">
        <v>49</v>
      </c>
      <c r="M66" s="68" t="s">
        <v>46</v>
      </c>
      <c r="N66" s="86">
        <f t="shared" si="2"/>
        <v>0</v>
      </c>
      <c r="O66" s="23"/>
      <c r="P66" s="32"/>
      <c r="Q66" s="31"/>
      <c r="R66" s="3"/>
      <c r="S66" s="3"/>
      <c r="T66" s="3"/>
      <c r="U66" s="3"/>
      <c r="V66" s="3"/>
      <c r="W66" s="3"/>
      <c r="X66" s="3"/>
      <c r="Y66" s="3"/>
    </row>
    <row r="67" spans="1:25" ht="21.75" customHeight="1">
      <c r="A67" s="16"/>
      <c r="B67" s="32"/>
      <c r="C67" s="37"/>
      <c r="D67" s="135" t="s">
        <v>53</v>
      </c>
      <c r="E67" s="51"/>
      <c r="F67" s="52"/>
      <c r="G67" s="53"/>
      <c r="H67" s="54"/>
      <c r="I67" s="54"/>
      <c r="J67" s="55"/>
      <c r="K67" s="52"/>
      <c r="L67" s="52"/>
      <c r="M67" s="51"/>
      <c r="N67" s="29"/>
      <c r="O67" s="51"/>
      <c r="P67" s="82">
        <f>SUM(N57:N66)</f>
        <v>0</v>
      </c>
      <c r="Q67" s="56"/>
      <c r="R67" s="3"/>
      <c r="S67" s="3"/>
      <c r="T67" s="3"/>
      <c r="U67" s="3"/>
      <c r="V67" s="3"/>
      <c r="W67" s="3"/>
      <c r="X67" s="3"/>
      <c r="Y67" s="3"/>
    </row>
    <row r="68" spans="1:25" ht="11.25" customHeight="1">
      <c r="A68" s="58"/>
      <c r="B68" s="14" t="s">
        <v>22</v>
      </c>
      <c r="C68" s="209" t="s">
        <v>23</v>
      </c>
      <c r="D68" s="38"/>
      <c r="E68" s="39"/>
      <c r="F68" s="39"/>
      <c r="G68" s="39"/>
      <c r="H68" s="39"/>
      <c r="I68" s="39"/>
      <c r="J68" s="39"/>
      <c r="K68" s="39"/>
      <c r="L68" s="39"/>
      <c r="M68" s="39"/>
      <c r="N68" s="39"/>
      <c r="O68" s="39"/>
      <c r="P68" s="59"/>
      <c r="Q68" s="21"/>
      <c r="R68" s="3"/>
      <c r="S68" s="3"/>
      <c r="T68" s="3"/>
      <c r="U68" s="3"/>
      <c r="V68" s="3"/>
      <c r="W68" s="3"/>
      <c r="X68" s="3"/>
      <c r="Y68" s="3"/>
    </row>
    <row r="69" spans="1:25" ht="11.25" customHeight="1">
      <c r="A69" s="22"/>
      <c r="B69" s="23"/>
      <c r="C69" s="27"/>
      <c r="D69" s="44"/>
      <c r="E69" s="214"/>
      <c r="F69" s="214"/>
      <c r="G69" s="214"/>
      <c r="H69" s="214"/>
      <c r="I69" s="23"/>
      <c r="J69" s="23"/>
      <c r="K69" s="23"/>
      <c r="L69" s="23"/>
      <c r="M69" s="23"/>
      <c r="N69" s="46"/>
      <c r="O69" s="23"/>
      <c r="P69" s="23"/>
      <c r="Q69" s="27"/>
      <c r="R69" s="3"/>
      <c r="S69" s="3"/>
      <c r="T69" s="3"/>
      <c r="U69" s="3"/>
      <c r="V69" s="3"/>
      <c r="W69" s="3"/>
      <c r="X69" s="3"/>
      <c r="Y69" s="3"/>
    </row>
    <row r="70" spans="1:25" ht="11.25" customHeight="1">
      <c r="A70" s="22"/>
      <c r="B70" s="23"/>
      <c r="C70" s="27"/>
      <c r="D70" s="44"/>
      <c r="E70" s="214"/>
      <c r="F70" s="214"/>
      <c r="G70" s="214"/>
      <c r="H70" s="214"/>
      <c r="I70" s="26"/>
      <c r="J70" s="26"/>
      <c r="K70" s="26"/>
      <c r="L70" s="26"/>
      <c r="M70" s="26"/>
      <c r="N70" s="46"/>
      <c r="O70" s="23"/>
      <c r="P70" s="23"/>
      <c r="Q70" s="27"/>
      <c r="R70" s="3"/>
      <c r="S70" s="3"/>
      <c r="T70" s="3"/>
      <c r="U70" s="3"/>
      <c r="V70" s="3"/>
      <c r="W70" s="3"/>
      <c r="X70" s="3"/>
      <c r="Y70" s="3"/>
    </row>
    <row r="71" spans="1:25" ht="11.25" customHeight="1">
      <c r="A71" s="22"/>
      <c r="B71" s="23"/>
      <c r="C71" s="27"/>
      <c r="D71" s="44"/>
      <c r="E71" s="214"/>
      <c r="F71" s="214"/>
      <c r="G71" s="214"/>
      <c r="H71" s="214"/>
      <c r="I71" s="26"/>
      <c r="J71" s="26"/>
      <c r="K71" s="26"/>
      <c r="L71" s="26"/>
      <c r="M71" s="26"/>
      <c r="N71" s="46"/>
      <c r="O71" s="23"/>
      <c r="P71" s="23"/>
      <c r="Q71" s="27"/>
      <c r="R71" s="3"/>
      <c r="S71" s="3"/>
      <c r="T71" s="3"/>
      <c r="U71" s="3"/>
      <c r="V71" s="3"/>
      <c r="W71" s="3"/>
      <c r="X71" s="3"/>
      <c r="Y71" s="3"/>
    </row>
    <row r="72" spans="1:25" ht="11.25" customHeight="1">
      <c r="A72" s="22"/>
      <c r="B72" s="23"/>
      <c r="C72" s="27"/>
      <c r="D72" s="44"/>
      <c r="E72" s="214"/>
      <c r="F72" s="214"/>
      <c r="G72" s="214"/>
      <c r="H72" s="214"/>
      <c r="I72" s="26"/>
      <c r="J72" s="26"/>
      <c r="K72" s="26"/>
      <c r="L72" s="26"/>
      <c r="M72" s="26"/>
      <c r="N72" s="46"/>
      <c r="O72" s="23"/>
      <c r="P72" s="23"/>
      <c r="Q72" s="27"/>
      <c r="R72" s="3"/>
      <c r="S72" s="3"/>
      <c r="T72" s="3"/>
      <c r="U72" s="3"/>
      <c r="V72" s="3"/>
      <c r="W72" s="3"/>
      <c r="X72" s="3"/>
      <c r="Y72" s="3"/>
    </row>
    <row r="73" spans="1:25" ht="11.25" customHeight="1">
      <c r="A73" s="22"/>
      <c r="B73" s="23"/>
      <c r="C73" s="27"/>
      <c r="D73" s="44"/>
      <c r="E73" s="214"/>
      <c r="F73" s="214"/>
      <c r="G73" s="214"/>
      <c r="H73" s="214"/>
      <c r="I73" s="26"/>
      <c r="J73" s="26"/>
      <c r="K73" s="26"/>
      <c r="L73" s="26"/>
      <c r="M73" s="26"/>
      <c r="N73" s="46"/>
      <c r="O73" s="23"/>
      <c r="P73" s="23"/>
      <c r="Q73" s="27"/>
      <c r="R73" s="3"/>
      <c r="S73" s="3"/>
      <c r="T73" s="3"/>
      <c r="U73" s="3"/>
      <c r="V73" s="3"/>
      <c r="W73" s="3"/>
      <c r="X73" s="3"/>
      <c r="Y73" s="3"/>
    </row>
    <row r="74" spans="1:25" ht="11.25" customHeight="1">
      <c r="A74" s="22"/>
      <c r="B74" s="23"/>
      <c r="C74" s="27"/>
      <c r="D74" s="44"/>
      <c r="E74" s="214"/>
      <c r="F74" s="214"/>
      <c r="G74" s="214"/>
      <c r="H74" s="214"/>
      <c r="I74" s="26"/>
      <c r="J74" s="26"/>
      <c r="K74" s="26"/>
      <c r="L74" s="26"/>
      <c r="M74" s="26"/>
      <c r="N74" s="46"/>
      <c r="O74" s="23"/>
      <c r="P74" s="23"/>
      <c r="Q74" s="27"/>
      <c r="R74" s="3"/>
      <c r="S74" s="3"/>
      <c r="T74" s="3"/>
      <c r="U74" s="3"/>
      <c r="V74" s="3"/>
      <c r="W74" s="3"/>
      <c r="X74" s="3"/>
      <c r="Y74" s="3"/>
    </row>
    <row r="75" spans="1:25" ht="11.25" customHeight="1">
      <c r="A75" s="22"/>
      <c r="B75" s="23"/>
      <c r="C75" s="27"/>
      <c r="D75" s="49"/>
      <c r="E75" s="214"/>
      <c r="F75" s="214"/>
      <c r="G75" s="214"/>
      <c r="H75" s="214"/>
      <c r="I75" s="26"/>
      <c r="J75" s="26"/>
      <c r="K75" s="65"/>
      <c r="L75" s="65"/>
      <c r="M75" s="26"/>
      <c r="N75" s="87"/>
      <c r="O75" s="23"/>
      <c r="P75" s="23"/>
      <c r="Q75" s="27"/>
      <c r="R75" s="3"/>
      <c r="S75" s="3"/>
      <c r="T75" s="3"/>
      <c r="U75" s="3"/>
      <c r="V75" s="3"/>
      <c r="W75" s="3"/>
      <c r="X75" s="3"/>
      <c r="Y75" s="3"/>
    </row>
    <row r="76" spans="1:25" ht="21.75" customHeight="1">
      <c r="A76" s="22"/>
      <c r="B76" s="23"/>
      <c r="D76" s="135" t="s">
        <v>54</v>
      </c>
      <c r="E76" s="51"/>
      <c r="F76" s="52"/>
      <c r="G76" s="53"/>
      <c r="H76" s="54"/>
      <c r="I76" s="54"/>
      <c r="J76" s="55"/>
      <c r="K76" s="52"/>
      <c r="L76" s="52"/>
      <c r="M76" s="51"/>
      <c r="N76" s="29"/>
      <c r="O76" s="51"/>
      <c r="P76" s="82">
        <f>SUM(N69:N75)</f>
        <v>0</v>
      </c>
      <c r="Q76" s="56"/>
      <c r="R76" s="3"/>
      <c r="S76" s="3"/>
      <c r="T76" s="3"/>
      <c r="U76" s="3"/>
      <c r="V76" s="3"/>
      <c r="W76" s="3"/>
      <c r="X76" s="3"/>
      <c r="Y76" s="3"/>
    </row>
    <row r="77" spans="1:25" ht="15" customHeight="1">
      <c r="A77" s="58"/>
      <c r="B77" s="14" t="s">
        <v>24</v>
      </c>
      <c r="C77" s="210" t="s">
        <v>25</v>
      </c>
      <c r="D77" s="38"/>
      <c r="E77" s="39"/>
      <c r="F77" s="39"/>
      <c r="G77" s="39"/>
      <c r="H77" s="39"/>
      <c r="I77" s="39"/>
      <c r="J77" s="39"/>
      <c r="K77" s="39"/>
      <c r="L77" s="39"/>
      <c r="M77" s="39"/>
      <c r="N77" s="39"/>
      <c r="O77" s="39"/>
      <c r="P77" s="59"/>
      <c r="Q77" s="21"/>
      <c r="R77" s="3"/>
      <c r="S77" s="3"/>
      <c r="T77" s="3"/>
      <c r="U77" s="3"/>
      <c r="V77" s="3"/>
      <c r="W77" s="3"/>
      <c r="X77" s="3"/>
      <c r="Y77" s="3"/>
    </row>
    <row r="78" spans="1:25" ht="11.25" customHeight="1">
      <c r="A78" s="22"/>
      <c r="B78" s="23"/>
      <c r="C78" s="24"/>
      <c r="D78" s="44"/>
      <c r="E78" s="23"/>
      <c r="F78" s="23" t="s">
        <v>66</v>
      </c>
      <c r="G78" s="23"/>
      <c r="H78" s="23"/>
      <c r="I78" s="23"/>
      <c r="J78" s="23" t="s">
        <v>75</v>
      </c>
      <c r="L78" s="151"/>
      <c r="M78" s="105"/>
      <c r="N78" s="118">
        <f>L78*P50</f>
        <v>0</v>
      </c>
      <c r="O78" s="23"/>
      <c r="P78" s="85">
        <f>N78</f>
        <v>0</v>
      </c>
      <c r="Q78" s="27"/>
      <c r="R78" s="3"/>
      <c r="S78" s="3"/>
      <c r="T78" s="3"/>
      <c r="U78" s="3"/>
      <c r="V78" s="3"/>
      <c r="W78" s="3"/>
      <c r="X78" s="3"/>
      <c r="Y78" s="3"/>
    </row>
    <row r="79" spans="1:25" ht="11.25" customHeight="1">
      <c r="A79" s="16"/>
      <c r="B79" s="32"/>
      <c r="C79" s="33"/>
      <c r="D79" s="49"/>
      <c r="E79" s="32"/>
      <c r="F79" s="32" t="s">
        <v>26</v>
      </c>
      <c r="G79" s="32"/>
      <c r="H79" s="32"/>
      <c r="I79" s="32"/>
      <c r="J79" s="32"/>
      <c r="K79" s="32"/>
      <c r="L79" s="32"/>
      <c r="M79" s="32"/>
      <c r="N79" s="87"/>
      <c r="O79" s="32"/>
      <c r="P79" s="104">
        <f>N79</f>
        <v>0</v>
      </c>
      <c r="Q79" s="31"/>
      <c r="R79" s="3"/>
      <c r="S79" s="3"/>
      <c r="T79" s="3"/>
      <c r="U79" s="3"/>
      <c r="V79" s="3"/>
      <c r="W79" s="3"/>
      <c r="X79" s="3"/>
      <c r="Y79" s="3"/>
    </row>
    <row r="80" spans="1:25" ht="21.75" customHeight="1">
      <c r="A80" s="22"/>
      <c r="B80" s="23"/>
      <c r="D80" s="135" t="s">
        <v>57</v>
      </c>
      <c r="E80" s="51"/>
      <c r="F80" s="52"/>
      <c r="G80" s="53"/>
      <c r="H80" s="54"/>
      <c r="I80" s="54"/>
      <c r="J80" s="55"/>
      <c r="K80" s="52"/>
      <c r="L80" s="52"/>
      <c r="M80" s="51"/>
      <c r="N80" s="29"/>
      <c r="O80" s="51"/>
      <c r="P80" s="82">
        <f>SUM(P78:P79)</f>
        <v>0</v>
      </c>
      <c r="Q80" s="56"/>
      <c r="R80" s="3"/>
      <c r="S80" s="3"/>
      <c r="T80" s="3"/>
      <c r="U80" s="3"/>
      <c r="V80" s="3"/>
      <c r="W80" s="3"/>
      <c r="X80" s="3"/>
      <c r="Y80" s="3"/>
    </row>
    <row r="81" spans="1:25" ht="22.5" customHeight="1">
      <c r="A81" s="8"/>
      <c r="B81" s="51"/>
      <c r="C81" s="66"/>
      <c r="D81" s="34" t="s">
        <v>64</v>
      </c>
      <c r="E81" s="51"/>
      <c r="F81" s="51"/>
      <c r="G81" s="51"/>
      <c r="H81" s="51"/>
      <c r="I81" s="51"/>
      <c r="J81" s="51"/>
      <c r="K81" s="51"/>
      <c r="L81" s="51"/>
      <c r="M81" s="51"/>
      <c r="N81" s="51"/>
      <c r="O81" s="51"/>
      <c r="P81" s="82">
        <f>P80+P76+P67+P55+P50</f>
        <v>0</v>
      </c>
      <c r="Q81" s="66"/>
      <c r="R81" s="3"/>
      <c r="S81" s="3"/>
      <c r="T81" s="3"/>
      <c r="U81" s="3"/>
      <c r="V81" s="3"/>
      <c r="W81" s="3"/>
      <c r="X81" s="3"/>
      <c r="Y81" s="3"/>
    </row>
    <row r="82" spans="1:25" ht="11.25" customHeight="1">
      <c r="A82" s="13" t="s">
        <v>27</v>
      </c>
      <c r="B82" s="14" t="s">
        <v>28</v>
      </c>
      <c r="C82" s="21"/>
      <c r="D82" s="38"/>
      <c r="E82" s="39"/>
      <c r="F82" s="39"/>
      <c r="G82" s="67"/>
      <c r="H82" s="39"/>
      <c r="I82" s="39"/>
      <c r="J82" s="39"/>
      <c r="K82" s="39"/>
      <c r="L82" s="39"/>
      <c r="M82" s="39"/>
      <c r="N82" s="39"/>
      <c r="O82" s="39"/>
      <c r="P82" s="59"/>
      <c r="Q82" s="21"/>
      <c r="R82" s="3"/>
      <c r="S82" s="3"/>
      <c r="T82" s="3"/>
      <c r="U82" s="3"/>
      <c r="V82" s="3"/>
      <c r="W82" s="3"/>
      <c r="X82" s="3"/>
      <c r="Y82" s="3"/>
    </row>
    <row r="83" spans="1:25" ht="11.25" customHeight="1">
      <c r="A83" s="22"/>
      <c r="B83" s="40"/>
      <c r="C83" s="27"/>
      <c r="D83" s="44"/>
      <c r="E83" s="23"/>
      <c r="F83" s="23"/>
      <c r="G83" s="68"/>
      <c r="H83" s="69"/>
      <c r="I83" s="93" t="s">
        <v>59</v>
      </c>
      <c r="J83" s="68" t="s">
        <v>47</v>
      </c>
      <c r="K83" s="46"/>
      <c r="L83" s="92"/>
      <c r="M83" s="68" t="s">
        <v>46</v>
      </c>
      <c r="N83" s="85">
        <f>H83*K83</f>
        <v>0</v>
      </c>
      <c r="O83" s="23"/>
      <c r="P83" s="23"/>
      <c r="Q83" s="27"/>
      <c r="R83" s="3"/>
      <c r="S83" s="3"/>
      <c r="T83" s="3"/>
      <c r="U83" s="3"/>
      <c r="V83" s="3"/>
      <c r="W83" s="3"/>
      <c r="X83" s="3"/>
      <c r="Y83" s="3"/>
    </row>
    <row r="84" spans="1:25" ht="16.5" customHeight="1">
      <c r="A84" s="16"/>
      <c r="B84" s="32"/>
      <c r="C84" s="31"/>
      <c r="D84" s="49" t="s">
        <v>29</v>
      </c>
      <c r="E84" s="32"/>
      <c r="F84" s="32"/>
      <c r="G84" s="32"/>
      <c r="H84" s="70">
        <v>0</v>
      </c>
      <c r="I84" s="94" t="s">
        <v>60</v>
      </c>
      <c r="J84" s="95" t="s">
        <v>47</v>
      </c>
      <c r="K84" s="46"/>
      <c r="L84" s="96"/>
      <c r="M84" s="68" t="s">
        <v>46</v>
      </c>
      <c r="N84" s="86">
        <f>H84*K84</f>
        <v>0</v>
      </c>
      <c r="O84" s="32"/>
      <c r="P84" s="32"/>
      <c r="Q84" s="31"/>
      <c r="R84" s="3"/>
      <c r="S84" s="3"/>
      <c r="T84" s="3"/>
      <c r="U84" s="3"/>
      <c r="V84" s="3"/>
      <c r="W84" s="3"/>
      <c r="X84" s="3"/>
      <c r="Y84" s="3"/>
    </row>
    <row r="85" spans="1:25" ht="22.5" customHeight="1">
      <c r="A85" s="8"/>
      <c r="B85" s="51"/>
      <c r="C85" s="66"/>
      <c r="D85" s="34" t="s">
        <v>65</v>
      </c>
      <c r="E85" s="51"/>
      <c r="F85" s="51"/>
      <c r="G85" s="51"/>
      <c r="H85" s="51"/>
      <c r="I85" s="51"/>
      <c r="J85" s="51"/>
      <c r="K85" s="51"/>
      <c r="L85" s="51"/>
      <c r="M85" s="51"/>
      <c r="N85" s="51"/>
      <c r="O85" s="51"/>
      <c r="P85" s="82">
        <f>SUM(N83:N84)</f>
        <v>0</v>
      </c>
      <c r="Q85" s="66"/>
      <c r="R85" s="3"/>
      <c r="S85" s="3"/>
      <c r="T85" s="3"/>
      <c r="U85" s="3"/>
      <c r="V85" s="3"/>
      <c r="W85" s="3"/>
      <c r="X85" s="3"/>
      <c r="Y85" s="3"/>
    </row>
    <row r="86" spans="1:25" ht="11.25" customHeight="1">
      <c r="A86" s="13" t="s">
        <v>30</v>
      </c>
      <c r="B86" s="14" t="s">
        <v>31</v>
      </c>
      <c r="C86" s="21"/>
      <c r="D86" s="38"/>
      <c r="E86" s="39"/>
      <c r="F86" s="39"/>
      <c r="G86" s="39"/>
      <c r="H86" s="39"/>
      <c r="I86" s="39"/>
      <c r="J86" s="39"/>
      <c r="K86" s="39"/>
      <c r="L86" s="39"/>
      <c r="M86" s="39"/>
      <c r="N86" s="39"/>
      <c r="O86" s="39"/>
      <c r="P86" s="59"/>
      <c r="Q86" s="21"/>
      <c r="R86" s="3"/>
      <c r="S86" s="3"/>
      <c r="T86" s="3"/>
      <c r="U86" s="3"/>
      <c r="V86" s="3"/>
      <c r="W86" s="3"/>
      <c r="X86" s="3"/>
      <c r="Y86" s="3"/>
    </row>
    <row r="87" spans="1:25" ht="11.25" customHeight="1">
      <c r="A87" s="71"/>
      <c r="B87" s="23"/>
      <c r="C87" s="27"/>
      <c r="D87" s="44"/>
      <c r="E87" s="23"/>
      <c r="F87" s="23" t="s">
        <v>32</v>
      </c>
      <c r="G87" s="23"/>
      <c r="H87" s="23"/>
      <c r="I87" s="23"/>
      <c r="J87" s="23"/>
      <c r="K87" s="46"/>
      <c r="L87" s="23" t="s">
        <v>61</v>
      </c>
      <c r="M87" s="68" t="s">
        <v>46</v>
      </c>
      <c r="N87" s="85">
        <f>AnzahlTN*K87</f>
        <v>0</v>
      </c>
      <c r="O87" s="23"/>
      <c r="P87" s="23"/>
      <c r="Q87" s="27"/>
      <c r="R87" s="3"/>
      <c r="S87" s="3"/>
      <c r="T87" s="3"/>
      <c r="U87" s="3"/>
      <c r="V87" s="3"/>
      <c r="W87" s="3"/>
      <c r="X87" s="3"/>
      <c r="Y87" s="3"/>
    </row>
    <row r="88" spans="1:25" ht="11.25" customHeight="1">
      <c r="A88" s="71"/>
      <c r="B88" s="23"/>
      <c r="C88" s="27"/>
      <c r="D88" s="44"/>
      <c r="E88" s="23"/>
      <c r="F88" s="23" t="s">
        <v>33</v>
      </c>
      <c r="G88" s="23"/>
      <c r="H88" s="23"/>
      <c r="I88" s="23"/>
      <c r="J88" s="23"/>
      <c r="K88" s="46"/>
      <c r="L88" s="23" t="s">
        <v>61</v>
      </c>
      <c r="M88" s="68" t="s">
        <v>46</v>
      </c>
      <c r="N88" s="85">
        <f>AnzahlTN*K88</f>
        <v>0</v>
      </c>
      <c r="O88" s="23"/>
      <c r="P88" s="23"/>
      <c r="Q88" s="27"/>
      <c r="R88" s="3"/>
      <c r="S88" s="3"/>
      <c r="T88" s="3"/>
      <c r="U88" s="3"/>
      <c r="V88" s="3"/>
      <c r="W88" s="3"/>
      <c r="X88" s="3"/>
      <c r="Y88" s="3"/>
    </row>
    <row r="89" spans="1:25" ht="11.25" customHeight="1">
      <c r="A89" s="72"/>
      <c r="B89" s="32"/>
      <c r="C89" s="31"/>
      <c r="D89" s="49"/>
      <c r="E89" s="32"/>
      <c r="F89" s="32" t="s">
        <v>76</v>
      </c>
      <c r="G89" s="32"/>
      <c r="H89" s="32"/>
      <c r="I89" s="32"/>
      <c r="J89" s="32"/>
      <c r="K89" s="87"/>
      <c r="L89" s="23" t="s">
        <v>61</v>
      </c>
      <c r="M89" s="68" t="s">
        <v>46</v>
      </c>
      <c r="N89" s="86">
        <f>AnzahlTN*K89</f>
        <v>0</v>
      </c>
      <c r="O89" s="32"/>
      <c r="P89" s="32"/>
      <c r="Q89" s="31"/>
      <c r="R89" s="3"/>
      <c r="S89" s="3"/>
      <c r="T89" s="3"/>
      <c r="U89" s="3"/>
      <c r="V89" s="3"/>
      <c r="W89" s="3"/>
      <c r="X89" s="3"/>
      <c r="Y89" s="3"/>
    </row>
    <row r="90" spans="1:25" ht="22.5" customHeight="1">
      <c r="A90" s="8"/>
      <c r="B90" s="51"/>
      <c r="C90" s="66"/>
      <c r="D90" s="34" t="s">
        <v>62</v>
      </c>
      <c r="E90" s="51"/>
      <c r="F90" s="51"/>
      <c r="G90" s="51"/>
      <c r="H90" s="51"/>
      <c r="I90" s="51"/>
      <c r="J90" s="51"/>
      <c r="K90" s="51"/>
      <c r="L90" s="51"/>
      <c r="M90" s="51"/>
      <c r="N90" s="51"/>
      <c r="O90" s="51"/>
      <c r="P90" s="82">
        <f>SUM(N87:N89)</f>
        <v>0</v>
      </c>
      <c r="Q90" s="66"/>
      <c r="R90" s="3"/>
      <c r="S90" s="3"/>
      <c r="T90" s="3"/>
      <c r="U90" s="3"/>
      <c r="V90" s="3"/>
      <c r="W90" s="3"/>
      <c r="X90" s="3"/>
      <c r="Y90" s="3"/>
    </row>
    <row r="91" spans="1:25" ht="18" customHeight="1">
      <c r="A91" s="13" t="s">
        <v>34</v>
      </c>
      <c r="B91" s="223" t="s">
        <v>63</v>
      </c>
      <c r="C91" s="224"/>
      <c r="D91" s="38" t="s">
        <v>35</v>
      </c>
      <c r="E91" s="227"/>
      <c r="F91" s="227"/>
      <c r="G91" s="227"/>
      <c r="H91" s="39"/>
      <c r="I91" s="39"/>
      <c r="J91" s="39"/>
      <c r="K91" s="46"/>
      <c r="L91" s="97"/>
      <c r="M91" s="68"/>
      <c r="N91" s="132">
        <f>SUM(K91:K94)</f>
        <v>0</v>
      </c>
      <c r="O91" s="39"/>
      <c r="Q91" s="21"/>
      <c r="R91" s="3"/>
      <c r="S91" s="3"/>
      <c r="T91" s="3"/>
      <c r="U91" s="3"/>
      <c r="V91" s="3"/>
      <c r="W91" s="3"/>
      <c r="X91" s="3"/>
      <c r="Y91" s="3"/>
    </row>
    <row r="92" spans="1:25" ht="16.5" customHeight="1">
      <c r="A92" s="22"/>
      <c r="B92" s="225"/>
      <c r="C92" s="226"/>
      <c r="D92" s="44"/>
      <c r="E92" s="214"/>
      <c r="F92" s="214"/>
      <c r="G92" s="214"/>
      <c r="H92" s="23"/>
      <c r="I92" s="23"/>
      <c r="J92" s="23"/>
      <c r="K92" s="46"/>
      <c r="L92" s="122"/>
      <c r="M92" s="68"/>
      <c r="N92" s="23"/>
      <c r="O92" s="23"/>
      <c r="P92" s="133"/>
      <c r="Q92" s="27"/>
      <c r="R92" s="3"/>
      <c r="S92" s="3"/>
      <c r="T92" s="3"/>
      <c r="U92" s="3"/>
      <c r="V92" s="3"/>
      <c r="W92" s="3"/>
      <c r="X92" s="3"/>
      <c r="Y92" s="3"/>
    </row>
    <row r="93" spans="1:25" ht="16.5" customHeight="1">
      <c r="A93" s="22"/>
      <c r="B93" s="120"/>
      <c r="C93" s="121"/>
      <c r="D93" s="44"/>
      <c r="E93" s="214"/>
      <c r="F93" s="214"/>
      <c r="G93" s="214"/>
      <c r="H93" s="23"/>
      <c r="I93" s="23"/>
      <c r="J93" s="23"/>
      <c r="K93" s="46"/>
      <c r="L93" s="122"/>
      <c r="M93" s="68"/>
      <c r="N93" s="23"/>
      <c r="O93" s="23"/>
      <c r="P93" s="133"/>
      <c r="Q93" s="27"/>
      <c r="R93" s="3"/>
      <c r="S93" s="3"/>
      <c r="T93" s="3"/>
      <c r="U93" s="3"/>
      <c r="V93" s="3"/>
      <c r="W93" s="3"/>
      <c r="X93" s="3"/>
      <c r="Y93" s="3"/>
    </row>
    <row r="94" spans="1:25" ht="16.5" customHeight="1">
      <c r="A94" s="16"/>
      <c r="B94" s="102"/>
      <c r="C94" s="103"/>
      <c r="D94" s="49"/>
      <c r="E94" s="215"/>
      <c r="F94" s="215"/>
      <c r="G94" s="215"/>
      <c r="H94" s="32"/>
      <c r="I94" s="32"/>
      <c r="J94" s="32"/>
      <c r="K94" s="46"/>
      <c r="L94" s="98"/>
      <c r="M94" s="68"/>
      <c r="N94" s="32"/>
      <c r="O94" s="32"/>
      <c r="P94" s="134"/>
      <c r="Q94" s="31"/>
      <c r="R94" s="3"/>
      <c r="S94" s="3"/>
      <c r="T94" s="3"/>
      <c r="U94" s="3"/>
      <c r="V94" s="3"/>
      <c r="W94" s="3"/>
      <c r="X94" s="3"/>
      <c r="Y94" s="3"/>
    </row>
    <row r="95" spans="1:25" ht="22.5" customHeight="1">
      <c r="A95" s="8"/>
      <c r="B95" s="51"/>
      <c r="C95" s="66"/>
      <c r="D95" s="34" t="s">
        <v>81</v>
      </c>
      <c r="E95" s="51"/>
      <c r="F95" s="51"/>
      <c r="G95" s="51"/>
      <c r="H95" s="51"/>
      <c r="I95" s="51"/>
      <c r="J95" s="51"/>
      <c r="K95" s="51"/>
      <c r="L95" s="51"/>
      <c r="M95" s="51"/>
      <c r="N95" s="51"/>
      <c r="O95" s="51"/>
      <c r="P95" s="82">
        <f>SUM(N91:N94)</f>
        <v>0</v>
      </c>
      <c r="Q95" s="66"/>
      <c r="R95" s="3"/>
      <c r="S95" s="3"/>
      <c r="T95" s="3"/>
      <c r="U95" s="3"/>
      <c r="V95" s="3"/>
      <c r="W95" s="3"/>
      <c r="X95" s="3"/>
      <c r="Y95" s="3"/>
    </row>
    <row r="96" spans="1:25" ht="22.5" customHeight="1">
      <c r="A96" s="73" t="s">
        <v>36</v>
      </c>
      <c r="B96" s="74" t="s">
        <v>37</v>
      </c>
      <c r="C96" s="75"/>
      <c r="D96" s="76">
        <v>0</v>
      </c>
      <c r="E96" s="51"/>
      <c r="F96" s="51"/>
      <c r="G96" s="51"/>
      <c r="H96" s="51"/>
      <c r="I96" s="51"/>
      <c r="J96" s="51"/>
      <c r="K96" s="51"/>
      <c r="L96" s="51"/>
      <c r="M96" s="51"/>
      <c r="N96" s="51"/>
      <c r="O96" s="51"/>
      <c r="P96" s="82">
        <f>P81+P85+P90+P95</f>
        <v>0</v>
      </c>
      <c r="Q96" s="31"/>
      <c r="R96" s="3"/>
      <c r="S96" s="3"/>
      <c r="T96" s="3"/>
      <c r="U96" s="3"/>
      <c r="V96" s="3"/>
      <c r="W96" s="3"/>
      <c r="X96" s="3"/>
      <c r="Y96" s="3"/>
    </row>
    <row r="97" spans="1:25" ht="16.5" customHeight="1">
      <c r="A97" s="13" t="s">
        <v>38</v>
      </c>
      <c r="B97" s="239" t="s">
        <v>39</v>
      </c>
      <c r="C97" s="240"/>
      <c r="D97" s="38"/>
      <c r="E97" s="39"/>
      <c r="F97" s="39"/>
      <c r="G97" s="39"/>
      <c r="H97" s="39"/>
      <c r="I97" s="39"/>
      <c r="J97" s="39"/>
      <c r="K97" s="39"/>
      <c r="L97" s="39"/>
      <c r="M97" s="39"/>
      <c r="N97" s="39"/>
      <c r="O97" s="39"/>
      <c r="P97" s="59"/>
      <c r="Q97" s="21"/>
      <c r="R97" s="3"/>
      <c r="S97" s="3"/>
      <c r="T97" s="3"/>
      <c r="U97" s="3"/>
      <c r="V97" s="3"/>
      <c r="W97" s="3"/>
      <c r="X97" s="3"/>
      <c r="Y97" s="3"/>
    </row>
    <row r="98" spans="1:25" ht="15" customHeight="1">
      <c r="A98" s="22"/>
      <c r="B98" s="23"/>
      <c r="C98" s="27"/>
      <c r="D98" s="23" t="s">
        <v>87</v>
      </c>
      <c r="G98" s="23"/>
      <c r="H98" s="23"/>
      <c r="I98" s="23"/>
      <c r="J98" s="23"/>
      <c r="L98" s="77"/>
      <c r="M98" s="23"/>
      <c r="N98" s="85">
        <f>P96*L98</f>
        <v>0</v>
      </c>
      <c r="O98" s="23"/>
      <c r="P98" s="23"/>
      <c r="Q98" s="27"/>
      <c r="R98" s="3"/>
      <c r="S98" s="3"/>
      <c r="T98" s="3"/>
      <c r="U98" s="3"/>
      <c r="V98" s="3"/>
      <c r="W98" s="3"/>
      <c r="X98" s="3"/>
      <c r="Y98" s="3"/>
    </row>
    <row r="99" spans="1:25" ht="15" customHeight="1">
      <c r="A99" s="16"/>
      <c r="B99" s="32"/>
      <c r="C99" s="31"/>
      <c r="D99" s="32" t="s">
        <v>88</v>
      </c>
      <c r="G99" s="32"/>
      <c r="H99" s="32"/>
      <c r="I99" s="32"/>
      <c r="J99" s="32"/>
      <c r="L99" s="78"/>
      <c r="M99" s="32"/>
      <c r="N99" s="85">
        <f>P96*L99</f>
        <v>0</v>
      </c>
      <c r="O99" s="32"/>
      <c r="P99" s="32"/>
      <c r="Q99" s="31"/>
      <c r="R99" s="3"/>
      <c r="S99" s="3"/>
      <c r="T99" s="3"/>
      <c r="U99" s="3"/>
      <c r="V99" s="3"/>
      <c r="W99" s="3"/>
      <c r="X99" s="3"/>
      <c r="Y99" s="3"/>
    </row>
    <row r="100" spans="1:25" ht="25.5" customHeight="1">
      <c r="A100" s="8"/>
      <c r="B100" s="51"/>
      <c r="C100" s="66"/>
      <c r="D100" s="123" t="s">
        <v>40</v>
      </c>
      <c r="E100" s="51"/>
      <c r="F100" s="51"/>
      <c r="G100" s="51"/>
      <c r="H100" s="51"/>
      <c r="I100" s="51"/>
      <c r="J100" s="51"/>
      <c r="K100" s="51"/>
      <c r="L100" s="51"/>
      <c r="M100" s="51"/>
      <c r="N100" s="51"/>
      <c r="O100" s="51"/>
      <c r="P100" s="82">
        <f>SUM(N98:N99,P96)</f>
        <v>0</v>
      </c>
      <c r="Q100" s="66"/>
      <c r="R100" s="3"/>
      <c r="S100" s="3"/>
      <c r="T100" s="3"/>
      <c r="U100" s="3"/>
      <c r="V100" s="3"/>
      <c r="W100" s="3"/>
      <c r="X100" s="3"/>
      <c r="Y100" s="3"/>
    </row>
    <row r="101" spans="1:25" ht="20.25" customHeight="1">
      <c r="A101" s="13" t="s">
        <v>41</v>
      </c>
      <c r="B101" s="14" t="s">
        <v>42</v>
      </c>
      <c r="C101" s="21"/>
      <c r="D101" s="38"/>
      <c r="E101" s="39"/>
      <c r="F101" s="39"/>
      <c r="G101" s="39"/>
      <c r="H101" s="39"/>
      <c r="I101" s="39"/>
      <c r="J101" s="39"/>
      <c r="K101" s="39"/>
      <c r="L101" s="39"/>
      <c r="M101" s="39"/>
      <c r="N101" s="39"/>
      <c r="O101" s="39"/>
      <c r="P101" s="39"/>
      <c r="Q101" s="21"/>
      <c r="R101" s="3"/>
      <c r="S101" s="3"/>
      <c r="T101" s="3"/>
      <c r="U101" s="3"/>
      <c r="V101" s="3"/>
      <c r="W101" s="3"/>
      <c r="X101" s="3"/>
      <c r="Y101" s="3"/>
    </row>
    <row r="102" spans="1:25" ht="18.75" customHeight="1" thickBot="1">
      <c r="A102" s="58"/>
      <c r="B102" s="14"/>
      <c r="C102" s="15" t="s">
        <v>11</v>
      </c>
      <c r="D102" s="38"/>
      <c r="E102" s="39"/>
      <c r="F102" s="39"/>
      <c r="G102" s="39"/>
      <c r="H102" s="39"/>
      <c r="I102" s="39"/>
      <c r="J102" s="39"/>
      <c r="K102" s="39"/>
      <c r="L102" s="39"/>
      <c r="M102" s="39"/>
      <c r="N102" s="39"/>
      <c r="O102" s="39"/>
      <c r="P102" s="39"/>
      <c r="Q102" s="21"/>
      <c r="R102" s="3"/>
      <c r="S102" s="3"/>
      <c r="T102" s="3"/>
      <c r="U102" s="3"/>
      <c r="V102" s="3"/>
      <c r="W102" s="3"/>
      <c r="X102" s="3"/>
      <c r="Y102" s="3"/>
    </row>
    <row r="103" spans="1:25" ht="15" customHeight="1" thickBot="1">
      <c r="A103" s="22"/>
      <c r="B103" s="23"/>
      <c r="C103" s="154" t="s">
        <v>77</v>
      </c>
      <c r="D103" s="44"/>
      <c r="E103" s="23"/>
      <c r="F103" s="23"/>
      <c r="G103" s="23"/>
      <c r="H103" s="23"/>
      <c r="I103" s="23"/>
      <c r="J103" s="23"/>
      <c r="K103" s="23"/>
      <c r="L103" s="23"/>
      <c r="M103" s="23"/>
      <c r="N103" s="23"/>
      <c r="O103" s="23"/>
      <c r="P103" s="124">
        <f>IF($P$100=0,,ROUND((P100/GUEnetto/AnzahlTN),2))</f>
        <v>0</v>
      </c>
      <c r="Q103" s="125"/>
      <c r="R103" s="3"/>
      <c r="S103" s="3"/>
      <c r="T103" s="3"/>
      <c r="U103" s="3"/>
      <c r="V103" s="3"/>
      <c r="W103" s="3"/>
      <c r="X103" s="3"/>
      <c r="Y103" s="3"/>
    </row>
    <row r="104" spans="1:25" ht="17.25" customHeight="1" thickBot="1">
      <c r="A104" s="16"/>
      <c r="B104" s="32"/>
      <c r="C104" s="155" t="s">
        <v>43</v>
      </c>
      <c r="D104" s="49"/>
      <c r="E104" s="32"/>
      <c r="F104" s="32"/>
      <c r="G104" s="32"/>
      <c r="H104" s="32"/>
      <c r="I104" s="32"/>
      <c r="J104" s="32"/>
      <c r="K104" s="32"/>
      <c r="L104" s="32"/>
      <c r="M104" s="32"/>
      <c r="N104" s="32"/>
      <c r="O104" s="32"/>
      <c r="P104" s="124">
        <f>P103*GUEnetto</f>
        <v>0</v>
      </c>
      <c r="Q104" s="126"/>
      <c r="R104" s="3"/>
      <c r="S104" s="3"/>
      <c r="T104" s="3"/>
      <c r="U104" s="3"/>
      <c r="V104" s="3"/>
      <c r="W104" s="3"/>
      <c r="X104" s="3"/>
      <c r="Y104" s="3"/>
    </row>
    <row r="105" spans="1:19" ht="12.75" hidden="1">
      <c r="A105" s="4" t="s">
        <v>95</v>
      </c>
      <c r="C105" s="152"/>
      <c r="Q105" s="152"/>
      <c r="R105" s="3"/>
      <c r="S105" s="3"/>
    </row>
    <row r="106" spans="1:25" ht="20.25" customHeight="1" hidden="1" thickBot="1">
      <c r="A106" s="147"/>
      <c r="B106" s="41" t="s">
        <v>82</v>
      </c>
      <c r="C106" s="7"/>
      <c r="D106" s="23"/>
      <c r="E106" s="148" t="str">
        <f>IF(C39=1,"nein",IF(C39=2,"ja",IF(C39=3,"ja",)))</f>
        <v>nein</v>
      </c>
      <c r="F106" s="23"/>
      <c r="G106" s="23"/>
      <c r="H106" s="23"/>
      <c r="I106" s="23"/>
      <c r="J106" s="23"/>
      <c r="K106" s="23"/>
      <c r="L106" s="23"/>
      <c r="M106" s="23"/>
      <c r="N106" s="23"/>
      <c r="O106" s="23"/>
      <c r="P106" s="23"/>
      <c r="Q106" s="27"/>
      <c r="R106" s="3"/>
      <c r="S106" s="3"/>
      <c r="T106" s="3"/>
      <c r="U106" s="3"/>
      <c r="V106" s="3"/>
      <c r="W106" s="3"/>
      <c r="X106" s="3"/>
      <c r="Y106" s="3"/>
    </row>
    <row r="107" spans="1:25" ht="18.75" customHeight="1" hidden="1" thickBot="1">
      <c r="A107" s="22"/>
      <c r="B107" s="40"/>
      <c r="C107" s="149" t="s">
        <v>78</v>
      </c>
      <c r="E107" s="23" t="s">
        <v>83</v>
      </c>
      <c r="G107" s="79"/>
      <c r="H107" s="79"/>
      <c r="I107" s="79"/>
      <c r="J107" s="23"/>
      <c r="K107" s="23"/>
      <c r="L107" s="23"/>
      <c r="M107" s="23"/>
      <c r="N107" s="23"/>
      <c r="O107" s="23"/>
      <c r="P107" s="150">
        <f>IF($P$100=0,,IF(C39=1,P103,IF(C39=2,P103-#REF!,IF(C39=3,P103-#REF!))))</f>
        <v>0</v>
      </c>
      <c r="Q107" s="41"/>
      <c r="R107" s="3"/>
      <c r="S107" s="80"/>
      <c r="T107" s="3"/>
      <c r="U107" s="3"/>
      <c r="V107" s="3"/>
      <c r="W107" s="3"/>
      <c r="X107" s="3"/>
      <c r="Y107" s="3"/>
    </row>
    <row r="108" spans="1:25" ht="18" customHeight="1" hidden="1">
      <c r="A108" s="22"/>
      <c r="B108" s="23"/>
      <c r="C108" s="153" t="s">
        <v>77</v>
      </c>
      <c r="D108" s="44"/>
      <c r="E108" s="23"/>
      <c r="F108" s="23"/>
      <c r="G108" s="23"/>
      <c r="H108" s="23"/>
      <c r="I108" s="23"/>
      <c r="J108" s="23"/>
      <c r="K108" s="23"/>
      <c r="L108" s="23"/>
      <c r="M108" s="23"/>
      <c r="N108" s="23"/>
      <c r="O108" s="23"/>
      <c r="P108" s="23"/>
      <c r="Q108" s="27"/>
      <c r="R108" s="3"/>
      <c r="S108" s="3"/>
      <c r="T108" s="3"/>
      <c r="U108" s="3"/>
      <c r="V108" s="3"/>
      <c r="W108" s="3"/>
      <c r="X108" s="3"/>
      <c r="Y108" s="3"/>
    </row>
    <row r="109" spans="1:18" ht="12.75">
      <c r="A109" s="81"/>
      <c r="B109" s="81"/>
      <c r="C109" s="81"/>
      <c r="D109" s="81"/>
      <c r="E109" s="81"/>
      <c r="F109" s="81"/>
      <c r="G109" s="81"/>
      <c r="H109" s="81"/>
      <c r="I109" s="81"/>
      <c r="J109" s="81"/>
      <c r="K109" s="81"/>
      <c r="L109" s="81"/>
      <c r="M109" s="81"/>
      <c r="N109" s="81"/>
      <c r="O109" s="81"/>
      <c r="P109" s="81"/>
      <c r="Q109" s="81"/>
      <c r="R109" s="81"/>
    </row>
    <row r="110" spans="1:18" ht="12.75">
      <c r="A110" s="81"/>
      <c r="B110" s="81"/>
      <c r="C110" s="81"/>
      <c r="D110" s="81"/>
      <c r="E110" s="81"/>
      <c r="F110" s="81"/>
      <c r="G110" s="81"/>
      <c r="H110" s="81"/>
      <c r="I110" s="81"/>
      <c r="J110" s="81"/>
      <c r="K110" s="81"/>
      <c r="L110" s="81"/>
      <c r="M110" s="81"/>
      <c r="N110" s="81"/>
      <c r="O110" s="81"/>
      <c r="P110" s="81"/>
      <c r="Q110" s="81"/>
      <c r="R110" s="81"/>
    </row>
    <row r="111" spans="1:18" ht="12.75">
      <c r="A111" s="81"/>
      <c r="B111" s="81"/>
      <c r="C111" s="81"/>
      <c r="D111" s="81"/>
      <c r="E111" s="81"/>
      <c r="F111" s="81"/>
      <c r="G111" s="81"/>
      <c r="H111" s="81"/>
      <c r="I111" s="81"/>
      <c r="J111" s="81"/>
      <c r="K111" s="81"/>
      <c r="L111" s="81"/>
      <c r="M111" s="81"/>
      <c r="N111" s="81"/>
      <c r="O111" s="81"/>
      <c r="P111" s="81"/>
      <c r="Q111" s="81"/>
      <c r="R111" s="81"/>
    </row>
    <row r="112" spans="1:18" ht="12.75">
      <c r="A112" s="81"/>
      <c r="B112" s="81"/>
      <c r="C112" s="81"/>
      <c r="D112" s="81"/>
      <c r="E112" s="81"/>
      <c r="F112" s="81"/>
      <c r="G112" s="81"/>
      <c r="H112" s="81"/>
      <c r="I112" s="81"/>
      <c r="J112" s="81"/>
      <c r="K112" s="81"/>
      <c r="L112" s="81"/>
      <c r="M112" s="81"/>
      <c r="N112" s="81"/>
      <c r="O112" s="81"/>
      <c r="P112" s="81"/>
      <c r="Q112" s="81"/>
      <c r="R112" s="81"/>
    </row>
    <row r="113" spans="1:18" ht="12.75">
      <c r="A113" s="81"/>
      <c r="B113" s="81"/>
      <c r="C113" s="81"/>
      <c r="D113" s="81"/>
      <c r="E113" s="81"/>
      <c r="F113" s="81"/>
      <c r="G113" s="81"/>
      <c r="H113" s="81"/>
      <c r="I113" s="81"/>
      <c r="J113" s="81"/>
      <c r="K113" s="81"/>
      <c r="L113" s="81"/>
      <c r="M113" s="81"/>
      <c r="N113" s="81"/>
      <c r="O113" s="81"/>
      <c r="P113" s="81"/>
      <c r="Q113" s="81"/>
      <c r="R113" s="81"/>
    </row>
    <row r="114" spans="1:18" ht="12.75">
      <c r="A114" s="81"/>
      <c r="B114" s="81"/>
      <c r="C114" s="81"/>
      <c r="D114" s="81"/>
      <c r="E114" s="81"/>
      <c r="F114" s="81"/>
      <c r="G114" s="81"/>
      <c r="H114" s="81"/>
      <c r="I114" s="81"/>
      <c r="J114" s="81"/>
      <c r="K114" s="81"/>
      <c r="L114" s="81"/>
      <c r="M114" s="81"/>
      <c r="N114" s="81"/>
      <c r="O114" s="81"/>
      <c r="P114" s="81"/>
      <c r="Q114" s="81"/>
      <c r="R114" s="81"/>
    </row>
    <row r="115" spans="1:18" ht="12.75">
      <c r="A115" s="81"/>
      <c r="B115" s="81"/>
      <c r="C115" s="81"/>
      <c r="D115" s="81"/>
      <c r="E115" s="81"/>
      <c r="F115" s="81"/>
      <c r="G115" s="81"/>
      <c r="H115" s="81"/>
      <c r="I115" s="81"/>
      <c r="J115" s="81"/>
      <c r="K115" s="81"/>
      <c r="L115" s="81"/>
      <c r="M115" s="81"/>
      <c r="N115" s="81"/>
      <c r="O115" s="81"/>
      <c r="P115" s="81"/>
      <c r="Q115" s="81"/>
      <c r="R115" s="81"/>
    </row>
    <row r="116" spans="1:18" ht="12.75">
      <c r="A116" s="81"/>
      <c r="B116" s="81"/>
      <c r="C116" s="81"/>
      <c r="D116" s="81"/>
      <c r="E116" s="81"/>
      <c r="F116" s="81"/>
      <c r="G116" s="81"/>
      <c r="H116" s="81"/>
      <c r="I116" s="81"/>
      <c r="J116" s="81"/>
      <c r="K116" s="81"/>
      <c r="L116" s="81"/>
      <c r="M116" s="81"/>
      <c r="N116" s="81"/>
      <c r="O116" s="81"/>
      <c r="P116" s="81"/>
      <c r="Q116" s="81"/>
      <c r="R116" s="81"/>
    </row>
    <row r="117" spans="1:18" ht="12.75">
      <c r="A117" s="81"/>
      <c r="B117" s="81"/>
      <c r="C117" s="81"/>
      <c r="D117" s="81"/>
      <c r="E117" s="81"/>
      <c r="F117" s="81"/>
      <c r="G117" s="81"/>
      <c r="H117" s="81"/>
      <c r="I117" s="81"/>
      <c r="J117" s="81"/>
      <c r="K117" s="81"/>
      <c r="L117" s="81"/>
      <c r="M117" s="81"/>
      <c r="N117" s="81"/>
      <c r="O117" s="81"/>
      <c r="P117" s="81"/>
      <c r="Q117" s="81"/>
      <c r="R117" s="81"/>
    </row>
    <row r="118" spans="1:18" ht="12.75">
      <c r="A118" s="81"/>
      <c r="B118" s="81"/>
      <c r="C118" s="81"/>
      <c r="D118" s="81"/>
      <c r="E118" s="81"/>
      <c r="F118" s="81"/>
      <c r="G118" s="81"/>
      <c r="H118" s="81"/>
      <c r="I118" s="81"/>
      <c r="J118" s="81"/>
      <c r="K118" s="81"/>
      <c r="L118" s="81"/>
      <c r="M118" s="81"/>
      <c r="N118" s="81"/>
      <c r="O118" s="81"/>
      <c r="P118" s="81"/>
      <c r="Q118" s="81"/>
      <c r="R118" s="81"/>
    </row>
  </sheetData>
  <sheetProtection formatRows="0"/>
  <mergeCells count="58">
    <mergeCell ref="P21:Q21"/>
    <mergeCell ref="E34:F34"/>
    <mergeCell ref="E72:H72"/>
    <mergeCell ref="E63:H63"/>
    <mergeCell ref="B97:C97"/>
    <mergeCell ref="P14:Q14"/>
    <mergeCell ref="P15:Q15"/>
    <mergeCell ref="P16:Q16"/>
    <mergeCell ref="P17:Q17"/>
    <mergeCell ref="P18:Q18"/>
    <mergeCell ref="P19:Q19"/>
    <mergeCell ref="P20:Q20"/>
    <mergeCell ref="A2:C2"/>
    <mergeCell ref="C52:C54"/>
    <mergeCell ref="B10:N10"/>
    <mergeCell ref="B9:N9"/>
    <mergeCell ref="E44:F44"/>
    <mergeCell ref="E45:F45"/>
    <mergeCell ref="E36:F36"/>
    <mergeCell ref="E37:F37"/>
    <mergeCell ref="B91:C92"/>
    <mergeCell ref="E91:G91"/>
    <mergeCell ref="E92:G92"/>
    <mergeCell ref="E57:H57"/>
    <mergeCell ref="E62:H62"/>
    <mergeCell ref="B13:C13"/>
    <mergeCell ref="E35:F35"/>
    <mergeCell ref="E64:H64"/>
    <mergeCell ref="E65:H65"/>
    <mergeCell ref="E60:H60"/>
    <mergeCell ref="C25:C28"/>
    <mergeCell ref="E27:F27"/>
    <mergeCell ref="E28:F28"/>
    <mergeCell ref="E29:F29"/>
    <mergeCell ref="E59:H59"/>
    <mergeCell ref="E73:H73"/>
    <mergeCell ref="E61:H61"/>
    <mergeCell ref="E47:F47"/>
    <mergeCell ref="E48:F48"/>
    <mergeCell ref="A1:C1"/>
    <mergeCell ref="D1:E1"/>
    <mergeCell ref="D2:P2"/>
    <mergeCell ref="D8:Q8"/>
    <mergeCell ref="E58:H58"/>
    <mergeCell ref="E30:F30"/>
    <mergeCell ref="E43:F43"/>
    <mergeCell ref="E31:F31"/>
    <mergeCell ref="E32:F32"/>
    <mergeCell ref="E33:F33"/>
    <mergeCell ref="E46:F46"/>
    <mergeCell ref="E94:G94"/>
    <mergeCell ref="E66:H66"/>
    <mergeCell ref="E69:H69"/>
    <mergeCell ref="E74:H74"/>
    <mergeCell ref="E75:H75"/>
    <mergeCell ref="E70:H70"/>
    <mergeCell ref="E71:H71"/>
    <mergeCell ref="E93:G93"/>
  </mergeCells>
  <dataValidations count="2">
    <dataValidation type="list" allowBlank="1" showInputMessage="1" showErrorMessage="1" sqref="N15:N19">
      <formula1>$AA$5:$AA$6</formula1>
    </dataValidation>
    <dataValidation type="list" allowBlank="1" showInputMessage="1" showErrorMessage="1" sqref="O9:O10">
      <formula1>$AA$2:$AA$3</formula1>
    </dataValidation>
  </dataValidations>
  <hyperlinks>
    <hyperlink ref="B13:C13" location="'Erläuterung '!A18" display="Voraussichtl. Teilnehmerzahl"/>
    <hyperlink ref="C24" location="'Erläuterung '!A15" display="Lehrpersonal"/>
    <hyperlink ref="C51" location="'Erläuterung '!A15" display="Raumkosten"/>
    <hyperlink ref="C56" location="'Erläuterung '!A14" display="sächliche Kosten"/>
    <hyperlink ref="C68" location="'Erläuterung '!A14" display="sonstige Kosten"/>
    <hyperlink ref="C77" location="'Erläuterung '!A14" display="Verwaltungsbedarf"/>
    <hyperlink ref="B97:C97" location="'Erläuterung '!A14" display="Unternehmen"/>
  </hyperlinks>
  <printOptions/>
  <pageMargins left="0.5118110236220472" right="0.2755905511811024" top="0.5118110236220472" bottom="0.5118110236220472" header="0.3937007874015748" footer="0.31496062992125984"/>
  <pageSetup fitToWidth="2" horizontalDpi="600" verticalDpi="600" orientation="portrait" paperSize="9" scale="57" r:id="rId3"/>
  <headerFooter alignWithMargins="0">
    <oddHeader xml:space="preserve">&amp;C </oddHeader>
    <oddFooter>&amp;L&amp;F&amp;CAusgabe 07/2017&amp;R&amp;P/&amp;N</oddFooter>
  </headerFooter>
  <rowBreaks count="1" manualBreakCount="1">
    <brk id="67" max="16" man="1"/>
  </rowBreaks>
  <ignoredErrors>
    <ignoredError sqref="N12 N26" unlockedFormula="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C23"/>
  <sheetViews>
    <sheetView zoomScalePageLayoutView="0" workbookViewId="0" topLeftCell="A1">
      <selection activeCell="D14" sqref="D14"/>
    </sheetView>
  </sheetViews>
  <sheetFormatPr defaultColWidth="11.421875" defaultRowHeight="12.75"/>
  <cols>
    <col min="1" max="1" width="49.28125" style="137" customWidth="1"/>
    <col min="2" max="2" width="105.140625" style="137" customWidth="1"/>
    <col min="3" max="3" width="45.8515625" style="137" bestFit="1" customWidth="1"/>
    <col min="4" max="16384" width="11.421875" style="137" customWidth="1"/>
  </cols>
  <sheetData>
    <row r="2" ht="15.75">
      <c r="A2" s="194" t="s">
        <v>96</v>
      </c>
    </row>
    <row r="3" spans="1:2" ht="47.25" customHeight="1">
      <c r="A3" s="243" t="s">
        <v>97</v>
      </c>
      <c r="B3" s="243"/>
    </row>
    <row r="4" ht="15.75">
      <c r="A4" s="194" t="s">
        <v>98</v>
      </c>
    </row>
    <row r="6" ht="15.75">
      <c r="A6" s="195" t="s">
        <v>99</v>
      </c>
    </row>
    <row r="7" ht="15.75">
      <c r="A7" s="195" t="s">
        <v>102</v>
      </c>
    </row>
    <row r="8" ht="15.75">
      <c r="A8" s="195" t="s">
        <v>100</v>
      </c>
    </row>
    <row r="9" ht="15.75">
      <c r="A9" s="195" t="s">
        <v>101</v>
      </c>
    </row>
    <row r="10" ht="15.75">
      <c r="A10" s="195"/>
    </row>
    <row r="11" ht="15.75">
      <c r="A11" s="195"/>
    </row>
    <row r="12" spans="1:3" ht="15.75" customHeight="1">
      <c r="A12" s="247"/>
      <c r="B12" s="249"/>
      <c r="C12" s="251" t="s">
        <v>115</v>
      </c>
    </row>
    <row r="13" spans="1:3" ht="12.75">
      <c r="A13" s="248"/>
      <c r="B13" s="250"/>
      <c r="C13" s="252"/>
    </row>
    <row r="14" spans="1:3" ht="29.25" customHeight="1">
      <c r="A14" s="197" t="s">
        <v>103</v>
      </c>
      <c r="B14" s="196" t="s">
        <v>104</v>
      </c>
      <c r="C14" s="211" t="s">
        <v>116</v>
      </c>
    </row>
    <row r="15" spans="1:3" ht="33" customHeight="1">
      <c r="A15" s="205" t="s">
        <v>105</v>
      </c>
      <c r="B15" s="206" t="s">
        <v>106</v>
      </c>
      <c r="C15" s="253" t="s">
        <v>120</v>
      </c>
    </row>
    <row r="16" spans="1:3" ht="45" customHeight="1">
      <c r="A16" s="207" t="s">
        <v>107</v>
      </c>
      <c r="B16" s="199" t="s">
        <v>108</v>
      </c>
      <c r="C16" s="212" t="s">
        <v>117</v>
      </c>
    </row>
    <row r="17" spans="1:3" ht="25.5">
      <c r="A17" s="200"/>
      <c r="B17" s="201" t="s">
        <v>110</v>
      </c>
      <c r="C17" s="244" t="s">
        <v>118</v>
      </c>
    </row>
    <row r="18" spans="1:3" ht="15">
      <c r="A18" s="198" t="s">
        <v>109</v>
      </c>
      <c r="B18" s="202" t="s">
        <v>111</v>
      </c>
      <c r="C18" s="245"/>
    </row>
    <row r="19" spans="1:3" ht="51">
      <c r="A19" s="203"/>
      <c r="B19" s="204" t="s">
        <v>112</v>
      </c>
      <c r="C19" s="246"/>
    </row>
    <row r="22" spans="1:2" ht="63.75" customHeight="1">
      <c r="A22" s="242" t="s">
        <v>113</v>
      </c>
      <c r="B22" s="242"/>
    </row>
    <row r="23" spans="1:2" ht="33.75" customHeight="1">
      <c r="A23" s="242" t="s">
        <v>114</v>
      </c>
      <c r="B23" s="242"/>
    </row>
  </sheetData>
  <sheetProtection/>
  <mergeCells count="7">
    <mergeCell ref="A22:B22"/>
    <mergeCell ref="A23:B23"/>
    <mergeCell ref="A3:B3"/>
    <mergeCell ref="C17:C19"/>
    <mergeCell ref="A12:A13"/>
    <mergeCell ref="B12:B13"/>
    <mergeCell ref="C12:C13"/>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6" r:id="rId1"/>
  <headerFooter>
    <oddFooter>&amp;L&amp;8&amp;F&amp;C&amp;8Ausgabe: 07/2017&amp;R&amp;8&amp;P/&amp;N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Andre Dubsky</Manager>
  <Company>DQS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Kalkulationsbeispiel AZAV, deutsch</dc:title>
  <dc:subject>Kalklulation einer Maßnahme</dc:subject>
  <dc:creator>Andre Dubsky</dc:creator>
  <cp:keywords>AZWV</cp:keywords>
  <dc:description>Kalkulationsbeispiel AZAV, Erstausgabe 04/2012; Berechung soz. päd. Betr. geändert, TN-Kommentar eingefügt 11/2013; Straffung Lehrkräfte 07/2014</dc:description>
  <cp:lastModifiedBy>- 0</cp:lastModifiedBy>
  <cp:lastPrinted>2017-07-27T12:29:08Z</cp:lastPrinted>
  <dcterms:created xsi:type="dcterms:W3CDTF">2007-07-11T16:03:09Z</dcterms:created>
  <dcterms:modified xsi:type="dcterms:W3CDTF">2017-07-27T12:29:21Z</dcterms:modified>
  <cp:category>Weiterbildung</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CDateModified">
    <vt:lpwstr/>
  </property>
  <property fmtid="{D5CDD505-2E9C-101B-9397-08002B2CF9AE}" pid="3" name="Prozess">
    <vt:lpwstr>72;#Audits|3199c62a-34dd-4c50-967c-e8fcd7f352ed</vt:lpwstr>
  </property>
  <property fmtid="{D5CDD505-2E9C-101B-9397-08002B2CF9AE}" pid="4" name="Dokumentart">
    <vt:lpwstr>70;#Arbeitsmittel ＆ Formblätter|1b135f53-c194-4094-87ed-20a6e067934c</vt:lpwstr>
  </property>
  <property fmtid="{D5CDD505-2E9C-101B-9397-08002B2CF9AE}" pid="5" name="Language">
    <vt:lpwstr/>
  </property>
  <property fmtid="{D5CDD505-2E9C-101B-9397-08002B2CF9AE}" pid="6" name="Produktkategorie">
    <vt:lpwstr>84;#Bildungsunternehmen|e60c8e08-5ce8-4dad-9224-6c7cee9b7b93</vt:lpwstr>
  </property>
  <property fmtid="{D5CDD505-2E9C-101B-9397-08002B2CF9AE}" pid="7" name="Produkt">
    <vt:lpwstr>85;#AZAV|4fd1050f-8fda-4e32-aca7-1710ff6cfcf0</vt:lpwstr>
  </property>
  <property fmtid="{D5CDD505-2E9C-101B-9397-08002B2CF9AE}" pid="8" name="TaxCatchAll">
    <vt:lpwstr>85;#AZAV|4fd1050f-8fda-4e32-aca7-1710ff6cfcf0;#72;#Audits|3199c62a-34dd-4c50-967c-e8fcd7f352ed;#84;#Bildungsunternehmen|e60c8e08-5ce8-4dad-9224-6c7cee9b7b93;#70;#Arbeitsmittel ＆ Formblätter|1b135f53-c194-4094-87ed-20a6e067934c</vt:lpwstr>
  </property>
  <property fmtid="{D5CDD505-2E9C-101B-9397-08002B2CF9AE}" pid="9" name="Created">
    <vt:lpwstr/>
  </property>
  <property fmtid="{D5CDD505-2E9C-101B-9397-08002B2CF9AE}" pid="10" name="Modified">
    <vt:lpwstr/>
  </property>
  <property fmtid="{D5CDD505-2E9C-101B-9397-08002B2CF9AE}" pid="11" name="_dlc_DocId">
    <vt:lpwstr>5HCHKCRRZHYE-28-13711</vt:lpwstr>
  </property>
  <property fmtid="{D5CDD505-2E9C-101B-9397-08002B2CF9AE}" pid="12" name="_dlc_DocIdItemGuid">
    <vt:lpwstr>d40be8b5-6c23-47b3-bbcd-9835c5762ca0</vt:lpwstr>
  </property>
  <property fmtid="{D5CDD505-2E9C-101B-9397-08002B2CF9AE}" pid="13" name="_dlc_DocIdUrl">
    <vt:lpwstr>http://portal05-ffm/Bibliothek/Dokumentensuche/_layouts/15/DocIdRedir.aspx?ID=5HCHKCRRZHYE-28-13711, 5HCHKCRRZHYE-28-13711</vt:lpwstr>
  </property>
  <property fmtid="{D5CDD505-2E9C-101B-9397-08002B2CF9AE}" pid="14" name="Ordner">
    <vt:lpwstr>758</vt:lpwstr>
  </property>
  <property fmtid="{D5CDD505-2E9C-101B-9397-08002B2CF9AE}" pid="15" name="Vertraulich">
    <vt:lpwstr>Nein</vt:lpwstr>
  </property>
  <property fmtid="{D5CDD505-2E9C-101B-9397-08002B2CF9AE}" pid="16" name="Quicklink">
    <vt:lpwstr/>
  </property>
  <property fmtid="{D5CDD505-2E9C-101B-9397-08002B2CF9AE}" pid="17" name="l2257556e25247b5b0d45266b2e12ebc">
    <vt:lpwstr>Arbeitsmittel ＆ Formblätter|1b135f53-c194-4094-87ed-20a6e067934c</vt:lpwstr>
  </property>
  <property fmtid="{D5CDD505-2E9C-101B-9397-08002B2CF9AE}" pid="18" name="Dynamics Einbindung">
    <vt:lpwstr>Nein</vt:lpwstr>
  </property>
  <property fmtid="{D5CDD505-2E9C-101B-9397-08002B2CF9AE}" pid="19" name="Aktiv">
    <vt:lpwstr>Ja</vt:lpwstr>
  </property>
  <property fmtid="{D5CDD505-2E9C-101B-9397-08002B2CF9AE}" pid="20" name="ha881a1be4234ebc84a8402ca1685600">
    <vt:lpwstr>AZAV|4fd1050f-8fda-4e32-aca7-1710ff6cfcf0</vt:lpwstr>
  </property>
  <property fmtid="{D5CDD505-2E9C-101B-9397-08002B2CF9AE}" pid="21" name="Gültig für">
    <vt:lpwstr>;#DQS GmbH;#</vt:lpwstr>
  </property>
  <property fmtid="{D5CDD505-2E9C-101B-9397-08002B2CF9AE}" pid="22" name="g15d03d7786d4f74aef0b5ffca9f2894">
    <vt:lpwstr>Audits|3199c62a-34dd-4c50-967c-e8fcd7f352ed</vt:lpwstr>
  </property>
  <property fmtid="{D5CDD505-2E9C-101B-9397-08002B2CF9AE}" pid="23" name="n805e5106d3646ff937c5959ec4df354">
    <vt:lpwstr>Bildungsunternehmen|e60c8e08-5ce8-4dad-9224-6c7cee9b7b93</vt:lpwstr>
  </property>
  <property fmtid="{D5CDD505-2E9C-101B-9397-08002B2CF9AE}" pid="24" name="Sprache">
    <vt:lpwstr>Deutsch</vt:lpwstr>
  </property>
  <property fmtid="{D5CDD505-2E9C-101B-9397-08002B2CF9AE}" pid="25" name="display_urn:schemas-microsoft-com:office:office#Editor">
    <vt:lpwstr>SPAdmin</vt:lpwstr>
  </property>
  <property fmtid="{D5CDD505-2E9C-101B-9397-08002B2CF9AE}" pid="26" name="display_urn:schemas-microsoft-com:office:office#Author">
    <vt:lpwstr>SPAdmin</vt:lpwstr>
  </property>
  <property fmtid="{D5CDD505-2E9C-101B-9397-08002B2CF9AE}" pid="27" name="Selektierkriterium">
    <vt:lpwstr/>
  </property>
  <property fmtid="{D5CDD505-2E9C-101B-9397-08002B2CF9AE}" pid="28" name="PublishingExpirationDate">
    <vt:lpwstr/>
  </property>
  <property fmtid="{D5CDD505-2E9C-101B-9397-08002B2CF9AE}" pid="29" name="PublishingStartDate">
    <vt:lpwstr/>
  </property>
</Properties>
</file>